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chartsheets/sheet1.xml" ContentType="application/vnd.openxmlformats-officedocument.spreadsheetml.chartsheet+xml"/>
  <Override PartName="/xl/drawings/drawing7.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8730" activeTab="1"/>
  </bookViews>
  <sheets>
    <sheet name="Linear Demand" sheetId="1" r:id="rId1"/>
    <sheet name="Chart2 w spinners" sheetId="2" r:id="rId2"/>
    <sheet name="Chart1 w spinners" sheetId="3" r:id="rId3"/>
    <sheet name="Chart2" sheetId="4" r:id="rId4"/>
    <sheet name="Chart1" sheetId="5" r:id="rId5"/>
    <sheet name="Chart3" sheetId="6" r:id="rId6"/>
    <sheet name="Sheet2" sheetId="7" r:id="rId7"/>
    <sheet name="Sheet3" sheetId="8" r:id="rId8"/>
  </sheets>
  <definedNames/>
  <calcPr fullCalcOnLoad="1"/>
</workbook>
</file>

<file path=xl/sharedStrings.xml><?xml version="1.0" encoding="utf-8"?>
<sst xmlns="http://schemas.openxmlformats.org/spreadsheetml/2006/main" count="52" uniqueCount="23">
  <si>
    <t>Quantity</t>
  </si>
  <si>
    <t>Price</t>
  </si>
  <si>
    <t>Revenue</t>
  </si>
  <si>
    <t>MR</t>
  </si>
  <si>
    <t>PED</t>
  </si>
  <si>
    <t>Cost</t>
  </si>
  <si>
    <t>MC</t>
  </si>
  <si>
    <t>Profit</t>
  </si>
  <si>
    <t>AC</t>
  </si>
  <si>
    <t>FC = 50</t>
  </si>
  <si>
    <t>FC = 40</t>
  </si>
  <si>
    <t>MR'</t>
  </si>
  <si>
    <t>MR''</t>
  </si>
  <si>
    <t>12-1.5Q</t>
  </si>
  <si>
    <t>MC=VC</t>
  </si>
  <si>
    <t>Max.</t>
  </si>
  <si>
    <t>Demand:</t>
  </si>
  <si>
    <t>P =</t>
  </si>
  <si>
    <t>TC =</t>
  </si>
  <si>
    <t>* Q</t>
  </si>
  <si>
    <t>MR-VC</t>
  </si>
  <si>
    <t>differ.</t>
  </si>
  <si>
    <t>opt. calc.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</si>
</sst>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
    <numFmt numFmtId="166" formatCode="&quot;$&quot;#,##0"/>
    <numFmt numFmtId="167" formatCode="&quot;$&quot;#,##0.00"/>
    <numFmt numFmtId="168" formatCode="#,##0.0"/>
  </numFmts>
  <fonts count="23">
    <font>
      <sz val="10"/>
      <name val="Arial"/>
      <family val="0"/>
    </font>
    <font>
      <sz val="9"/>
      <name val="Arial"/>
      <family val="0"/>
    </font>
    <font>
      <b/>
      <sz val="9"/>
      <name val="Arial"/>
      <family val="0"/>
    </font>
    <font>
      <sz val="8"/>
      <name val="Arial"/>
      <family val="0"/>
    </font>
    <font>
      <b/>
      <sz val="8"/>
      <name val="Arial"/>
      <family val="0"/>
    </font>
    <font>
      <b/>
      <sz val="10"/>
      <name val="Arial"/>
      <family val="2"/>
    </font>
    <font>
      <b/>
      <sz val="11.75"/>
      <name val="Arial"/>
      <family val="2"/>
    </font>
    <font>
      <b/>
      <sz val="15.5"/>
      <name val="Arial"/>
      <family val="2"/>
    </font>
    <font>
      <b/>
      <sz val="10.75"/>
      <name val="Arial"/>
      <family val="2"/>
    </font>
    <font>
      <b/>
      <sz val="10"/>
      <color indexed="10"/>
      <name val="Arial"/>
      <family val="2"/>
    </font>
    <font>
      <b/>
      <vertAlign val="superscript"/>
      <sz val="10"/>
      <color indexed="10"/>
      <name val="Arial"/>
      <family val="2"/>
    </font>
    <font>
      <b/>
      <sz val="8.75"/>
      <name val="Arial"/>
      <family val="0"/>
    </font>
    <font>
      <sz val="10"/>
      <color indexed="48"/>
      <name val="Arial"/>
      <family val="2"/>
    </font>
    <font>
      <sz val="10"/>
      <color indexed="9"/>
      <name val="Arial"/>
      <family val="2"/>
    </font>
    <font>
      <sz val="14"/>
      <name val="Arial"/>
      <family val="2"/>
    </font>
    <font>
      <sz val="14"/>
      <color indexed="48"/>
      <name val="Arial"/>
      <family val="2"/>
    </font>
    <font>
      <sz val="14"/>
      <color indexed="9"/>
      <name val="Arial"/>
      <family val="2"/>
    </font>
    <font>
      <sz val="9.5"/>
      <name val="Arial"/>
      <family val="0"/>
    </font>
    <font>
      <b/>
      <sz val="9.5"/>
      <name val="Arial"/>
      <family val="0"/>
    </font>
    <font>
      <b/>
      <sz val="8.25"/>
      <name val="Arial"/>
      <family val="0"/>
    </font>
    <font>
      <b/>
      <sz val="12"/>
      <name val="Arial"/>
      <family val="2"/>
    </font>
    <font>
      <sz val="8.75"/>
      <name val="Arial"/>
      <family val="0"/>
    </font>
    <font>
      <b/>
      <sz val="14.75"/>
      <name val="Arial"/>
      <family val="2"/>
    </font>
  </fonts>
  <fills count="5">
    <fill>
      <patternFill/>
    </fill>
    <fill>
      <patternFill patternType="gray125"/>
    </fill>
    <fill>
      <patternFill patternType="solid">
        <fgColor indexed="52"/>
        <bgColor indexed="64"/>
      </patternFill>
    </fill>
    <fill>
      <patternFill patternType="solid">
        <fgColor indexed="44"/>
        <bgColor indexed="64"/>
      </patternFill>
    </fill>
    <fill>
      <patternFill patternType="solid">
        <fgColor indexed="42"/>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165" fontId="0" fillId="0" borderId="0" xfId="0" applyNumberFormat="1" applyFill="1" applyAlignment="1">
      <alignment/>
    </xf>
    <xf numFmtId="165" fontId="0" fillId="0" borderId="0" xfId="0" applyNumberFormat="1" applyFont="1" applyFill="1" applyAlignment="1">
      <alignment/>
    </xf>
    <xf numFmtId="165" fontId="0" fillId="2" borderId="0" xfId="0" applyNumberFormat="1" applyFill="1" applyAlignment="1">
      <alignment/>
    </xf>
    <xf numFmtId="165" fontId="0" fillId="3" borderId="0" xfId="0" applyNumberFormat="1" applyFill="1" applyAlignment="1">
      <alignment/>
    </xf>
    <xf numFmtId="1" fontId="0" fillId="0" borderId="0" xfId="0" applyNumberFormat="1" applyAlignment="1">
      <alignment/>
    </xf>
    <xf numFmtId="166" fontId="0" fillId="0" borderId="0" xfId="0" applyNumberFormat="1" applyAlignment="1">
      <alignment/>
    </xf>
    <xf numFmtId="165" fontId="0" fillId="0" borderId="1" xfId="0" applyNumberFormat="1" applyBorder="1" applyAlignment="1">
      <alignment/>
    </xf>
    <xf numFmtId="1" fontId="0" fillId="0" borderId="2" xfId="0" applyNumberFormat="1" applyBorder="1" applyAlignment="1">
      <alignment horizontal="right"/>
    </xf>
    <xf numFmtId="4" fontId="12" fillId="0" borderId="2" xfId="0" applyNumberFormat="1" applyFont="1" applyBorder="1" applyAlignment="1">
      <alignment/>
    </xf>
    <xf numFmtId="165" fontId="0" fillId="0" borderId="3" xfId="0" applyNumberFormat="1" applyBorder="1" applyAlignment="1">
      <alignment horizontal="right"/>
    </xf>
    <xf numFmtId="0" fontId="5" fillId="0" borderId="0" xfId="0" applyFont="1" applyFill="1" applyAlignment="1">
      <alignment horizontal="center"/>
    </xf>
    <xf numFmtId="1" fontId="5" fillId="4" borderId="0" xfId="0" applyNumberFormat="1" applyFont="1" applyFill="1" applyAlignment="1">
      <alignment horizontal="center"/>
    </xf>
    <xf numFmtId="165" fontId="5" fillId="4" borderId="0" xfId="0" applyNumberFormat="1" applyFont="1" applyFill="1" applyAlignment="1">
      <alignment horizontal="center"/>
    </xf>
    <xf numFmtId="164" fontId="5" fillId="4" borderId="0" xfId="0" applyNumberFormat="1" applyFont="1" applyFill="1" applyAlignment="1">
      <alignment horizontal="center"/>
    </xf>
    <xf numFmtId="166" fontId="5" fillId="4" borderId="0" xfId="0" applyNumberFormat="1" applyFont="1" applyFill="1" applyAlignment="1">
      <alignment horizontal="center"/>
    </xf>
    <xf numFmtId="167" fontId="0" fillId="4" borderId="0" xfId="0" applyNumberFormat="1" applyFill="1" applyAlignment="1">
      <alignment/>
    </xf>
    <xf numFmtId="167" fontId="0" fillId="0" borderId="0" xfId="0" applyNumberFormat="1" applyAlignment="1">
      <alignment/>
    </xf>
    <xf numFmtId="164" fontId="0" fillId="0" borderId="1" xfId="0" applyNumberFormat="1" applyBorder="1" applyAlignment="1">
      <alignment/>
    </xf>
    <xf numFmtId="2" fontId="0" fillId="0" borderId="0" xfId="0" applyNumberFormat="1" applyAlignment="1">
      <alignment/>
    </xf>
    <xf numFmtId="164" fontId="0" fillId="0" borderId="2" xfId="0" applyNumberFormat="1" applyBorder="1" applyAlignment="1">
      <alignment/>
    </xf>
    <xf numFmtId="165" fontId="0" fillId="4" borderId="0" xfId="0" applyNumberFormat="1" applyFill="1" applyAlignment="1">
      <alignment/>
    </xf>
    <xf numFmtId="164" fontId="0" fillId="4" borderId="0" xfId="0" applyNumberFormat="1" applyFont="1" applyFill="1" applyAlignment="1">
      <alignment horizontal="center"/>
    </xf>
    <xf numFmtId="164" fontId="0" fillId="0" borderId="0" xfId="0" applyNumberFormat="1" applyFont="1" applyAlignment="1">
      <alignment/>
    </xf>
    <xf numFmtId="165" fontId="0" fillId="4" borderId="0" xfId="0" applyNumberFormat="1" applyFont="1" applyFill="1" applyAlignment="1">
      <alignment horizontal="center"/>
    </xf>
    <xf numFmtId="165" fontId="12" fillId="0" borderId="2" xfId="0" applyNumberFormat="1" applyFont="1" applyBorder="1" applyAlignment="1" applyProtection="1">
      <alignment horizontal="center"/>
      <protection locked="0"/>
    </xf>
    <xf numFmtId="165" fontId="14" fillId="0" borderId="1" xfId="0" applyNumberFormat="1" applyFont="1" applyBorder="1" applyAlignment="1" applyProtection="1">
      <alignment/>
      <protection/>
    </xf>
    <xf numFmtId="1" fontId="14" fillId="0" borderId="2" xfId="0" applyNumberFormat="1" applyFont="1" applyBorder="1" applyAlignment="1" applyProtection="1">
      <alignment horizontal="right"/>
      <protection/>
    </xf>
    <xf numFmtId="165" fontId="15" fillId="0" borderId="2" xfId="0" applyNumberFormat="1" applyFont="1" applyBorder="1" applyAlignment="1" applyProtection="1">
      <alignment horizontal="center"/>
      <protection/>
    </xf>
    <xf numFmtId="4" fontId="15" fillId="0" borderId="2" xfId="0" applyNumberFormat="1" applyFont="1" applyBorder="1" applyAlignment="1" applyProtection="1">
      <alignment/>
      <protection/>
    </xf>
    <xf numFmtId="165" fontId="14" fillId="0" borderId="3" xfId="0" applyNumberFormat="1" applyFont="1" applyBorder="1" applyAlignment="1" applyProtection="1">
      <alignment horizontal="right"/>
      <protection/>
    </xf>
    <xf numFmtId="168" fontId="16" fillId="0" borderId="0" xfId="0" applyNumberFormat="1" applyFont="1" applyAlignment="1" applyProtection="1">
      <alignment/>
      <protection/>
    </xf>
    <xf numFmtId="164" fontId="14" fillId="0" borderId="1" xfId="0" applyNumberFormat="1" applyFont="1" applyBorder="1" applyAlignment="1" applyProtection="1">
      <alignment/>
      <protection/>
    </xf>
    <xf numFmtId="167" fontId="15" fillId="0" borderId="2" xfId="0" applyNumberFormat="1" applyFont="1" applyBorder="1" applyAlignment="1" applyProtection="1">
      <alignment/>
      <protection/>
    </xf>
    <xf numFmtId="0" fontId="0" fillId="0" borderId="0" xfId="0" applyAlignment="1" applyProtection="1">
      <alignment/>
      <protection/>
    </xf>
    <xf numFmtId="168" fontId="13" fillId="0" borderId="0" xfId="0" applyNumberFormat="1" applyFont="1" applyAlignment="1" applyProtection="1">
      <alignment/>
      <protection hidden="1" locked="0"/>
    </xf>
    <xf numFmtId="165" fontId="13" fillId="0" borderId="0" xfId="0" applyNumberFormat="1" applyFont="1" applyAlignment="1" applyProtection="1">
      <alignment/>
      <protection locked="0"/>
    </xf>
    <xf numFmtId="167" fontId="12" fillId="0" borderId="2" xfId="0" applyNumberFormat="1" applyFont="1" applyBorder="1" applyAlignment="1" applyProtection="1">
      <alignment/>
      <protection/>
    </xf>
    <xf numFmtId="4" fontId="12" fillId="0" borderId="2" xfId="0" applyNumberFormat="1" applyFont="1" applyBorder="1" applyAlignment="1" applyProtection="1">
      <alignment/>
      <protection/>
    </xf>
    <xf numFmtId="1" fontId="0" fillId="0" borderId="0" xfId="0" applyNumberFormat="1" applyFill="1" applyAlignment="1">
      <alignment/>
    </xf>
    <xf numFmtId="1" fontId="0" fillId="2" borderId="0" xfId="0" applyNumberFormat="1" applyFill="1" applyAlignment="1">
      <alignment horizontal="center"/>
    </xf>
  </cellXfs>
  <cellStyles count="6">
    <cellStyle name="Normal" xfId="0"/>
    <cellStyle name="Comma" xfId="15"/>
    <cellStyle name="Comma [0]" xfId="16"/>
    <cellStyle name="Currency" xfId="17"/>
    <cellStyle name="Currency [0]" xfId="18"/>
    <cellStyle name="Percent" xfId="19"/>
  </cellStyles>
  <dxfs count="5">
    <dxf>
      <fill>
        <patternFill>
          <bgColor rgb="FF00FF00"/>
        </patternFill>
      </fill>
      <border>
        <left style="thin">
          <color rgb="FF000000"/>
        </left>
        <right style="thin">
          <color rgb="FF000000"/>
        </right>
        <top style="thin"/>
        <bottom style="thin">
          <color rgb="FF000000"/>
        </bottom>
      </border>
    </dxf>
    <dxf>
      <fill>
        <patternFill>
          <bgColor rgb="FFFF0000"/>
        </patternFill>
      </fill>
      <border/>
    </dxf>
    <dxf>
      <fill>
        <patternFill>
          <bgColor rgb="FFFFFF00"/>
        </patternFill>
      </fill>
      <border>
        <left style="thin">
          <color rgb="FF000000"/>
        </left>
        <right style="thin">
          <color rgb="FF000000"/>
        </right>
        <top style="thin"/>
        <bottom style="thin">
          <color rgb="FF000000"/>
        </bottom>
      </border>
    </dxf>
    <dxf>
      <fill>
        <patternFill>
          <bgColor rgb="FF99CC00"/>
        </patternFill>
      </fill>
      <border>
        <left style="thin">
          <color rgb="FF000000"/>
        </left>
        <right style="thin">
          <color rgb="FF000000"/>
        </right>
        <top style="thin"/>
        <bottom style="thin">
          <color rgb="FF000000"/>
        </bottom>
      </border>
    </dxf>
    <dxf>
      <fill>
        <patternFill>
          <bgColor rgb="FFFF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5425"/>
          <c:w val="0.831"/>
          <c:h val="0.83275"/>
        </c:manualLayout>
      </c:layout>
      <c:lineChart>
        <c:grouping val="standard"/>
        <c:varyColors val="0"/>
        <c:ser>
          <c:idx val="1"/>
          <c:order val="0"/>
          <c:tx>
            <c:strRef>
              <c:f>'Linear Demand'!$B$2</c:f>
              <c:strCache>
                <c:ptCount val="1"/>
                <c:pt idx="0">
                  <c:v>Price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'Linear Demand'!$A$4:$A$20</c:f>
              <c:numCach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numCache>
            </c:numRef>
          </c:cat>
          <c:val>
            <c:numRef>
              <c:f>'Linear Demand'!$B$4:$B$20</c:f>
              <c:numCache>
                <c:ptCount val="17"/>
                <c:pt idx="0">
                  <c:v>13</c:v>
                </c:pt>
                <c:pt idx="1">
                  <c:v>11.75</c:v>
                </c:pt>
                <c:pt idx="2">
                  <c:v>10.5</c:v>
                </c:pt>
                <c:pt idx="3">
                  <c:v>9.25</c:v>
                </c:pt>
                <c:pt idx="4">
                  <c:v>8</c:v>
                </c:pt>
                <c:pt idx="5">
                  <c:v>6.75</c:v>
                </c:pt>
                <c:pt idx="6">
                  <c:v>5.5</c:v>
                </c:pt>
                <c:pt idx="7">
                  <c:v>4.25</c:v>
                </c:pt>
                <c:pt idx="8">
                  <c:v>3</c:v>
                </c:pt>
                <c:pt idx="9">
                  <c:v>1.75</c:v>
                </c:pt>
                <c:pt idx="10">
                  <c:v>0.5</c:v>
                </c:pt>
                <c:pt idx="11">
                  <c:v>-0.75</c:v>
                </c:pt>
                <c:pt idx="12">
                  <c:v>-2</c:v>
                </c:pt>
                <c:pt idx="13">
                  <c:v>-3.25</c:v>
                </c:pt>
                <c:pt idx="14">
                  <c:v>-4.5</c:v>
                </c:pt>
                <c:pt idx="15">
                  <c:v>-5.75</c:v>
                </c:pt>
                <c:pt idx="16">
                  <c:v>-7</c:v>
                </c:pt>
              </c:numCache>
            </c:numRef>
          </c:val>
          <c:smooth val="0"/>
        </c:ser>
        <c:ser>
          <c:idx val="2"/>
          <c:order val="1"/>
          <c:tx>
            <c:strRef>
              <c:f>'Linear Demand'!$C$2</c:f>
              <c:strCache>
                <c:ptCount val="1"/>
                <c:pt idx="0">
                  <c:v>Revenue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cat>
            <c:numRef>
              <c:f>'Linear Demand'!$A$4:$A$20</c:f>
              <c:numCach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numCache>
            </c:numRef>
          </c:cat>
          <c:val>
            <c:numRef>
              <c:f>'Linear Demand'!$C$4:$C$20</c:f>
              <c:numCache>
                <c:ptCount val="17"/>
                <c:pt idx="0">
                  <c:v>0</c:v>
                </c:pt>
                <c:pt idx="1">
                  <c:v>11.75</c:v>
                </c:pt>
                <c:pt idx="2">
                  <c:v>21</c:v>
                </c:pt>
                <c:pt idx="3">
                  <c:v>27.75</c:v>
                </c:pt>
                <c:pt idx="4">
                  <c:v>32</c:v>
                </c:pt>
                <c:pt idx="5">
                  <c:v>33.75</c:v>
                </c:pt>
                <c:pt idx="6">
                  <c:v>33</c:v>
                </c:pt>
                <c:pt idx="7">
                  <c:v>29.75</c:v>
                </c:pt>
                <c:pt idx="8">
                  <c:v>24</c:v>
                </c:pt>
                <c:pt idx="9">
                  <c:v>15.75</c:v>
                </c:pt>
                <c:pt idx="10">
                  <c:v>5</c:v>
                </c:pt>
                <c:pt idx="11">
                  <c:v>-8.25</c:v>
                </c:pt>
                <c:pt idx="12">
                  <c:v>-24</c:v>
                </c:pt>
                <c:pt idx="13">
                  <c:v>-42.25</c:v>
                </c:pt>
                <c:pt idx="14">
                  <c:v>-63</c:v>
                </c:pt>
                <c:pt idx="15">
                  <c:v>-86.25</c:v>
                </c:pt>
                <c:pt idx="16">
                  <c:v>-112</c:v>
                </c:pt>
              </c:numCache>
            </c:numRef>
          </c:val>
          <c:smooth val="0"/>
        </c:ser>
        <c:ser>
          <c:idx val="3"/>
          <c:order val="2"/>
          <c:tx>
            <c:strRef>
              <c:f>'Linear Demand'!$D$2</c:f>
              <c:strCache>
                <c:ptCount val="1"/>
                <c:pt idx="0">
                  <c:v>MR</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'Linear Demand'!$A$4:$A$20</c:f>
              <c:numCach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numCache>
            </c:numRef>
          </c:cat>
          <c:val>
            <c:numRef>
              <c:f>'Linear Demand'!$D$4:$D$19</c:f>
              <c:numCache>
                <c:ptCount val="16"/>
                <c:pt idx="0">
                  <c:v>12</c:v>
                </c:pt>
                <c:pt idx="1">
                  <c:v>10.5</c:v>
                </c:pt>
                <c:pt idx="2">
                  <c:v>8</c:v>
                </c:pt>
                <c:pt idx="3">
                  <c:v>5.5</c:v>
                </c:pt>
                <c:pt idx="4">
                  <c:v>3</c:v>
                </c:pt>
                <c:pt idx="5">
                  <c:v>0.5</c:v>
                </c:pt>
                <c:pt idx="6">
                  <c:v>-2</c:v>
                </c:pt>
                <c:pt idx="7">
                  <c:v>-4.5</c:v>
                </c:pt>
                <c:pt idx="8">
                  <c:v>-7</c:v>
                </c:pt>
                <c:pt idx="9">
                  <c:v>-9.5</c:v>
                </c:pt>
                <c:pt idx="10">
                  <c:v>-12</c:v>
                </c:pt>
                <c:pt idx="11">
                  <c:v>-14.5</c:v>
                </c:pt>
                <c:pt idx="12">
                  <c:v>-17</c:v>
                </c:pt>
                <c:pt idx="13">
                  <c:v>-19.5</c:v>
                </c:pt>
                <c:pt idx="14">
                  <c:v>-22</c:v>
                </c:pt>
                <c:pt idx="15">
                  <c:v>-24.5</c:v>
                </c:pt>
              </c:numCache>
            </c:numRef>
          </c:val>
          <c:smooth val="0"/>
        </c:ser>
        <c:ser>
          <c:idx val="6"/>
          <c:order val="3"/>
          <c:tx>
            <c:strRef>
              <c:f>'Linear Demand'!$K$2</c:f>
              <c:strCache>
                <c:ptCount val="1"/>
                <c:pt idx="0">
                  <c:v>MC=VC</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cat>
            <c:numRef>
              <c:f>'Linear Demand'!$A$4:$A$20</c:f>
              <c:numCach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numCache>
            </c:numRef>
          </c:cat>
          <c:val>
            <c:numRef>
              <c:f>'Linear Demand'!$K$5:$K$20</c:f>
              <c:numCache>
                <c:ptCount val="16"/>
                <c:pt idx="0">
                  <c:v>2.4</c:v>
                </c:pt>
                <c:pt idx="1">
                  <c:v>2.4</c:v>
                </c:pt>
                <c:pt idx="2">
                  <c:v>2.4</c:v>
                </c:pt>
                <c:pt idx="3">
                  <c:v>2.4</c:v>
                </c:pt>
                <c:pt idx="4">
                  <c:v>2.4</c:v>
                </c:pt>
                <c:pt idx="5">
                  <c:v>2.4</c:v>
                </c:pt>
                <c:pt idx="6">
                  <c:v>2.4</c:v>
                </c:pt>
                <c:pt idx="7">
                  <c:v>2.4</c:v>
                </c:pt>
                <c:pt idx="8">
                  <c:v>2.4</c:v>
                </c:pt>
                <c:pt idx="9">
                  <c:v>2.4</c:v>
                </c:pt>
                <c:pt idx="10">
                  <c:v>2.4</c:v>
                </c:pt>
                <c:pt idx="11">
                  <c:v>2.4</c:v>
                </c:pt>
                <c:pt idx="12">
                  <c:v>2.4</c:v>
                </c:pt>
                <c:pt idx="13">
                  <c:v>2.4</c:v>
                </c:pt>
                <c:pt idx="14">
                  <c:v>2.4</c:v>
                </c:pt>
                <c:pt idx="15">
                  <c:v>2.4</c:v>
                </c:pt>
              </c:numCache>
            </c:numRef>
          </c:val>
          <c:smooth val="0"/>
        </c:ser>
        <c:ser>
          <c:idx val="7"/>
          <c:order val="4"/>
          <c:tx>
            <c:strRef>
              <c:f>'Linear Demand'!$L$2</c:f>
              <c:strCache>
                <c:ptCount val="1"/>
                <c:pt idx="0">
                  <c:v>Profit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cat>
            <c:numRef>
              <c:f>'Linear Demand'!$A$4:$A$20</c:f>
              <c:numCach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numCache>
            </c:numRef>
          </c:cat>
          <c:val>
            <c:numRef>
              <c:f>'Linear Demand'!$L$4:$L$20</c:f>
              <c:numCache>
                <c:ptCount val="17"/>
                <c:pt idx="0">
                  <c:v>-7</c:v>
                </c:pt>
                <c:pt idx="1">
                  <c:v>2.3499999999999996</c:v>
                </c:pt>
                <c:pt idx="2">
                  <c:v>9.2</c:v>
                </c:pt>
                <c:pt idx="3">
                  <c:v>13.55</c:v>
                </c:pt>
                <c:pt idx="4">
                  <c:v>15.399999999999999</c:v>
                </c:pt>
                <c:pt idx="5">
                  <c:v>14.75</c:v>
                </c:pt>
                <c:pt idx="6">
                  <c:v>11.600000000000001</c:v>
                </c:pt>
                <c:pt idx="7">
                  <c:v>5.949999999999999</c:v>
                </c:pt>
                <c:pt idx="8">
                  <c:v>-2.1999999999999993</c:v>
                </c:pt>
                <c:pt idx="9">
                  <c:v>-12.849999999999998</c:v>
                </c:pt>
                <c:pt idx="10">
                  <c:v>-26</c:v>
                </c:pt>
                <c:pt idx="11">
                  <c:v>-41.65</c:v>
                </c:pt>
                <c:pt idx="12">
                  <c:v>-59.8</c:v>
                </c:pt>
                <c:pt idx="13">
                  <c:v>-80.45</c:v>
                </c:pt>
                <c:pt idx="14">
                  <c:v>-103.6</c:v>
                </c:pt>
                <c:pt idx="15">
                  <c:v>-129.25</c:v>
                </c:pt>
                <c:pt idx="16">
                  <c:v>-157.4</c:v>
                </c:pt>
              </c:numCache>
            </c:numRef>
          </c:val>
          <c:smooth val="0"/>
        </c:ser>
        <c:ser>
          <c:idx val="0"/>
          <c:order val="5"/>
          <c:tx>
            <c:strRef>
              <c:f>'Linear Demand'!$J$2</c:f>
              <c:strCache>
                <c:ptCount val="1"/>
                <c:pt idx="0">
                  <c:v>Cost</c:v>
                </c:pt>
              </c:strCache>
            </c:strRef>
          </c:tx>
          <c:extLst>
            <c:ext xmlns:c14="http://schemas.microsoft.com/office/drawing/2007/8/2/chart" uri="{6F2FDCE9-48DA-4B69-8628-5D25D57E5C99}">
              <c14:invertSolidFillFmt>
                <c14:spPr>
                  <a:solidFill>
                    <a:srgbClr val="000000"/>
                  </a:solidFill>
                </c14:spPr>
              </c14:invertSolidFillFmt>
            </c:ext>
          </c:extLst>
          <c:cat>
            <c:numRef>
              <c:f>'Linear Demand'!$A$4:$A$20</c:f>
              <c:numCach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numCache>
            </c:numRef>
          </c:cat>
          <c:val>
            <c:numRef>
              <c:f>'Linear Demand'!$J$3:$J$20</c:f>
              <c:numCache>
                <c:ptCount val="18"/>
                <c:pt idx="1">
                  <c:v>7</c:v>
                </c:pt>
                <c:pt idx="2">
                  <c:v>9.4</c:v>
                </c:pt>
                <c:pt idx="3">
                  <c:v>11.8</c:v>
                </c:pt>
                <c:pt idx="4">
                  <c:v>14.2</c:v>
                </c:pt>
                <c:pt idx="5">
                  <c:v>16.6</c:v>
                </c:pt>
                <c:pt idx="6">
                  <c:v>19</c:v>
                </c:pt>
                <c:pt idx="7">
                  <c:v>21.4</c:v>
                </c:pt>
                <c:pt idx="8">
                  <c:v>23.8</c:v>
                </c:pt>
                <c:pt idx="9">
                  <c:v>26.2</c:v>
                </c:pt>
                <c:pt idx="10">
                  <c:v>28.599999999999998</c:v>
                </c:pt>
                <c:pt idx="11">
                  <c:v>31</c:v>
                </c:pt>
                <c:pt idx="12">
                  <c:v>33.4</c:v>
                </c:pt>
                <c:pt idx="13">
                  <c:v>35.8</c:v>
                </c:pt>
                <c:pt idx="14">
                  <c:v>38.2</c:v>
                </c:pt>
                <c:pt idx="15">
                  <c:v>40.6</c:v>
                </c:pt>
                <c:pt idx="16">
                  <c:v>43</c:v>
                </c:pt>
                <c:pt idx="17">
                  <c:v>45.4</c:v>
                </c:pt>
              </c:numCache>
            </c:numRef>
          </c:val>
          <c:smooth val="0"/>
        </c:ser>
        <c:marker val="1"/>
        <c:axId val="47699171"/>
        <c:axId val="13438372"/>
      </c:lineChart>
      <c:catAx>
        <c:axId val="47699171"/>
        <c:scaling>
          <c:orientation val="minMax"/>
        </c:scaling>
        <c:axPos val="b"/>
        <c:title>
          <c:tx>
            <c:rich>
              <a:bodyPr vert="horz" rot="0" anchor="ctr"/>
              <a:lstStyle/>
              <a:p>
                <a:pPr algn="ctr">
                  <a:defRPr/>
                </a:pPr>
                <a:r>
                  <a:rPr lang="en-US" cap="none" sz="950" b="1" i="0" u="none" baseline="0">
                    <a:latin typeface="Arial"/>
                    <a:ea typeface="Arial"/>
                    <a:cs typeface="Arial"/>
                  </a:rPr>
                  <a:t>Quantity</a:t>
                </a:r>
              </a:p>
            </c:rich>
          </c:tx>
          <c:layout/>
          <c:overlay val="0"/>
          <c:spPr>
            <a:noFill/>
            <a:ln>
              <a:noFill/>
            </a:ln>
          </c:spPr>
        </c:title>
        <c:delete val="0"/>
        <c:numFmt formatCode="General" sourceLinked="1"/>
        <c:majorTickMark val="out"/>
        <c:minorTickMark val="none"/>
        <c:tickLblPos val="nextTo"/>
        <c:spPr>
          <a:ln w="25400">
            <a:solidFill/>
          </a:ln>
        </c:spPr>
        <c:crossAx val="13438372"/>
        <c:crossesAt val="0"/>
        <c:auto val="1"/>
        <c:lblOffset val="100"/>
        <c:noMultiLvlLbl val="0"/>
      </c:catAx>
      <c:valAx>
        <c:axId val="13438372"/>
        <c:scaling>
          <c:orientation val="minMax"/>
          <c:max val="60"/>
          <c:min val="-60"/>
        </c:scaling>
        <c:axPos val="l"/>
        <c:title>
          <c:tx>
            <c:rich>
              <a:bodyPr vert="horz" rot="-5400000" anchor="ctr"/>
              <a:lstStyle/>
              <a:p>
                <a:pPr algn="ctr">
                  <a:defRPr/>
                </a:pPr>
                <a:r>
                  <a:rPr lang="en-US" cap="none" sz="825" b="1" i="0" u="none" baseline="0">
                    <a:latin typeface="Arial"/>
                    <a:ea typeface="Arial"/>
                    <a:cs typeface="Arial"/>
                  </a:rPr>
                  <a:t>$ value</a:t>
                </a:r>
              </a:p>
            </c:rich>
          </c:tx>
          <c:layout/>
          <c:overlay val="0"/>
          <c:spPr>
            <a:noFill/>
            <a:ln>
              <a:noFill/>
            </a:ln>
          </c:spPr>
        </c:title>
        <c:delete val="0"/>
        <c:numFmt formatCode="General" sourceLinked="1"/>
        <c:majorTickMark val="out"/>
        <c:minorTickMark val="none"/>
        <c:tickLblPos val="nextTo"/>
        <c:spPr>
          <a:ln w="38100">
            <a:solidFill/>
          </a:ln>
        </c:spPr>
        <c:crossAx val="47699171"/>
        <c:crossesAt val="1"/>
        <c:crossBetween val="between"/>
        <c:dispUnits/>
      </c:valAx>
      <c:spPr>
        <a:solidFill>
          <a:srgbClr val="00FFFF"/>
        </a:solidFill>
        <a:ln w="12700">
          <a:solidFill>
            <a:srgbClr val="808080"/>
          </a:solidFill>
        </a:ln>
      </c:spPr>
    </c:plotArea>
    <c:legend>
      <c:legendPos val="r"/>
      <c:layout>
        <c:manualLayout>
          <c:xMode val="edge"/>
          <c:yMode val="edge"/>
          <c:x val="0.8965"/>
          <c:y val="0.40975"/>
        </c:manualLayout>
      </c:layout>
      <c:overlay val="0"/>
    </c:legend>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
          <c:w val="0.87175"/>
          <c:h val="0.93375"/>
        </c:manualLayout>
      </c:layout>
      <c:lineChart>
        <c:grouping val="standard"/>
        <c:varyColors val="0"/>
        <c:ser>
          <c:idx val="1"/>
          <c:order val="0"/>
          <c:tx>
            <c:strRef>
              <c:f>'Linear Demand'!$B$2</c:f>
              <c:strCache>
                <c:ptCount val="1"/>
                <c:pt idx="0">
                  <c:v>Price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'Linear Demand'!$A$3:$A$20</c:f>
              <c:numCache>
                <c:ptCount val="18"/>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numCache>
            </c:numRef>
          </c:cat>
          <c:val>
            <c:numRef>
              <c:f>'Linear Demand'!$B$3:$B$20</c:f>
              <c:numCache>
                <c:ptCount val="18"/>
                <c:pt idx="1">
                  <c:v>13</c:v>
                </c:pt>
                <c:pt idx="2">
                  <c:v>11.75</c:v>
                </c:pt>
                <c:pt idx="3">
                  <c:v>10.5</c:v>
                </c:pt>
                <c:pt idx="4">
                  <c:v>9.25</c:v>
                </c:pt>
                <c:pt idx="5">
                  <c:v>8</c:v>
                </c:pt>
                <c:pt idx="6">
                  <c:v>6.75</c:v>
                </c:pt>
                <c:pt idx="7">
                  <c:v>5.5</c:v>
                </c:pt>
                <c:pt idx="8">
                  <c:v>4.25</c:v>
                </c:pt>
                <c:pt idx="9">
                  <c:v>3</c:v>
                </c:pt>
                <c:pt idx="10">
                  <c:v>1.75</c:v>
                </c:pt>
                <c:pt idx="11">
                  <c:v>0.5</c:v>
                </c:pt>
                <c:pt idx="12">
                  <c:v>-0.75</c:v>
                </c:pt>
                <c:pt idx="13">
                  <c:v>-2</c:v>
                </c:pt>
                <c:pt idx="14">
                  <c:v>-3.25</c:v>
                </c:pt>
                <c:pt idx="15">
                  <c:v>-4.5</c:v>
                </c:pt>
                <c:pt idx="16">
                  <c:v>-5.75</c:v>
                </c:pt>
                <c:pt idx="17">
                  <c:v>-7</c:v>
                </c:pt>
              </c:numCache>
            </c:numRef>
          </c:val>
          <c:smooth val="0"/>
        </c:ser>
        <c:ser>
          <c:idx val="2"/>
          <c:order val="1"/>
          <c:tx>
            <c:strRef>
              <c:f>'Linear Demand'!$C$2</c:f>
              <c:strCache>
                <c:ptCount val="1"/>
                <c:pt idx="0">
                  <c:v>Revenue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cat>
            <c:numRef>
              <c:f>'Linear Demand'!$A$3:$A$20</c:f>
              <c:numCache>
                <c:ptCount val="18"/>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numCache>
            </c:numRef>
          </c:cat>
          <c:val>
            <c:numRef>
              <c:f>'Linear Demand'!$C$3:$C$20</c:f>
              <c:numCache>
                <c:ptCount val="18"/>
                <c:pt idx="1">
                  <c:v>0</c:v>
                </c:pt>
                <c:pt idx="2">
                  <c:v>11.75</c:v>
                </c:pt>
                <c:pt idx="3">
                  <c:v>21</c:v>
                </c:pt>
                <c:pt idx="4">
                  <c:v>27.75</c:v>
                </c:pt>
                <c:pt idx="5">
                  <c:v>32</c:v>
                </c:pt>
                <c:pt idx="6">
                  <c:v>33.75</c:v>
                </c:pt>
                <c:pt idx="7">
                  <c:v>33</c:v>
                </c:pt>
                <c:pt idx="8">
                  <c:v>29.75</c:v>
                </c:pt>
                <c:pt idx="9">
                  <c:v>24</c:v>
                </c:pt>
                <c:pt idx="10">
                  <c:v>15.75</c:v>
                </c:pt>
                <c:pt idx="11">
                  <c:v>5</c:v>
                </c:pt>
                <c:pt idx="12">
                  <c:v>-8.25</c:v>
                </c:pt>
                <c:pt idx="13">
                  <c:v>-24</c:v>
                </c:pt>
                <c:pt idx="14">
                  <c:v>-42.25</c:v>
                </c:pt>
                <c:pt idx="15">
                  <c:v>-63</c:v>
                </c:pt>
                <c:pt idx="16">
                  <c:v>-86.25</c:v>
                </c:pt>
                <c:pt idx="17">
                  <c:v>-112</c:v>
                </c:pt>
              </c:numCache>
            </c:numRef>
          </c:val>
          <c:smooth val="0"/>
        </c:ser>
        <c:ser>
          <c:idx val="3"/>
          <c:order val="2"/>
          <c:tx>
            <c:strRef>
              <c:f>'Linear Demand'!$D$2</c:f>
              <c:strCache>
                <c:ptCount val="1"/>
                <c:pt idx="0">
                  <c:v>MR</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'Linear Demand'!$A$3:$A$20</c:f>
              <c:numCache>
                <c:ptCount val="18"/>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numCache>
            </c:numRef>
          </c:cat>
          <c:val>
            <c:numRef>
              <c:f>'Linear Demand'!$D$3:$D$19</c:f>
              <c:numCache>
                <c:ptCount val="17"/>
                <c:pt idx="1">
                  <c:v>12</c:v>
                </c:pt>
                <c:pt idx="2">
                  <c:v>10.5</c:v>
                </c:pt>
                <c:pt idx="3">
                  <c:v>8</c:v>
                </c:pt>
                <c:pt idx="4">
                  <c:v>5.5</c:v>
                </c:pt>
                <c:pt idx="5">
                  <c:v>3</c:v>
                </c:pt>
                <c:pt idx="6">
                  <c:v>0.5</c:v>
                </c:pt>
                <c:pt idx="7">
                  <c:v>-2</c:v>
                </c:pt>
                <c:pt idx="8">
                  <c:v>-4.5</c:v>
                </c:pt>
                <c:pt idx="9">
                  <c:v>-7</c:v>
                </c:pt>
                <c:pt idx="10">
                  <c:v>-9.5</c:v>
                </c:pt>
                <c:pt idx="11">
                  <c:v>-12</c:v>
                </c:pt>
                <c:pt idx="12">
                  <c:v>-14.5</c:v>
                </c:pt>
                <c:pt idx="13">
                  <c:v>-17</c:v>
                </c:pt>
                <c:pt idx="14">
                  <c:v>-19.5</c:v>
                </c:pt>
                <c:pt idx="15">
                  <c:v>-22</c:v>
                </c:pt>
                <c:pt idx="16">
                  <c:v>-24.5</c:v>
                </c:pt>
              </c:numCache>
            </c:numRef>
          </c:val>
          <c:smooth val="0"/>
        </c:ser>
        <c:ser>
          <c:idx val="4"/>
          <c:order val="3"/>
          <c:tx>
            <c:strRef>
              <c:f>'Linear Demand'!$H$2</c:f>
              <c:strCache>
                <c:ptCount val="1"/>
                <c:pt idx="0">
                  <c:v>PED</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cat>
            <c:numRef>
              <c:f>'Linear Demand'!$A$3:$A$20</c:f>
              <c:numCache>
                <c:ptCount val="18"/>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numCache>
            </c:numRef>
          </c:cat>
          <c:val>
            <c:numRef>
              <c:f>'Linear Demand'!$H$3:$H$20</c:f>
              <c:numCache>
                <c:ptCount val="18"/>
                <c:pt idx="2">
                  <c:v>-9.4</c:v>
                </c:pt>
                <c:pt idx="3">
                  <c:v>-4.2</c:v>
                </c:pt>
                <c:pt idx="4">
                  <c:v>-2.466666666666667</c:v>
                </c:pt>
                <c:pt idx="5">
                  <c:v>-1.6</c:v>
                </c:pt>
                <c:pt idx="6">
                  <c:v>-1.08</c:v>
                </c:pt>
                <c:pt idx="7">
                  <c:v>-0.7333333333333333</c:v>
                </c:pt>
                <c:pt idx="8">
                  <c:v>-0.48571428571428577</c:v>
                </c:pt>
                <c:pt idx="9">
                  <c:v>-0.30000000000000004</c:v>
                </c:pt>
                <c:pt idx="10">
                  <c:v>-0.15555555555555556</c:v>
                </c:pt>
                <c:pt idx="11">
                  <c:v>-0.040000000000000036</c:v>
                </c:pt>
                <c:pt idx="12">
                  <c:v>0.0545454545454545</c:v>
                </c:pt>
                <c:pt idx="13">
                  <c:v>0.1333333333333334</c:v>
                </c:pt>
                <c:pt idx="14">
                  <c:v>0.2</c:v>
                </c:pt>
                <c:pt idx="15">
                  <c:v>0.2571428571428571</c:v>
                </c:pt>
                <c:pt idx="16">
                  <c:v>0.30666666666666664</c:v>
                </c:pt>
                <c:pt idx="17">
                  <c:v>0.35000000000000003</c:v>
                </c:pt>
              </c:numCache>
            </c:numRef>
          </c:val>
          <c:smooth val="0"/>
        </c:ser>
        <c:ser>
          <c:idx val="0"/>
          <c:order val="4"/>
          <c:tx>
            <c:strRef>
              <c:f>'Linear Demand'!$J$2</c:f>
              <c:strCache>
                <c:ptCount val="1"/>
                <c:pt idx="0">
                  <c:v>Cost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'Linear Demand'!$A$3:$A$20</c:f>
              <c:numCache>
                <c:ptCount val="18"/>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numCache>
            </c:numRef>
          </c:cat>
          <c:val>
            <c:numRef>
              <c:f>'Linear Demand'!$J$3:$J$20</c:f>
              <c:numCache>
                <c:ptCount val="18"/>
                <c:pt idx="1">
                  <c:v>10</c:v>
                </c:pt>
                <c:pt idx="2">
                  <c:v>13</c:v>
                </c:pt>
                <c:pt idx="3">
                  <c:v>16</c:v>
                </c:pt>
                <c:pt idx="4">
                  <c:v>19</c:v>
                </c:pt>
                <c:pt idx="5">
                  <c:v>22</c:v>
                </c:pt>
                <c:pt idx="6">
                  <c:v>25</c:v>
                </c:pt>
                <c:pt idx="7">
                  <c:v>28</c:v>
                </c:pt>
                <c:pt idx="8">
                  <c:v>31</c:v>
                </c:pt>
                <c:pt idx="9">
                  <c:v>34</c:v>
                </c:pt>
                <c:pt idx="10">
                  <c:v>37</c:v>
                </c:pt>
                <c:pt idx="11">
                  <c:v>40</c:v>
                </c:pt>
                <c:pt idx="12">
                  <c:v>43</c:v>
                </c:pt>
                <c:pt idx="13">
                  <c:v>46</c:v>
                </c:pt>
                <c:pt idx="14">
                  <c:v>49</c:v>
                </c:pt>
                <c:pt idx="15">
                  <c:v>52</c:v>
                </c:pt>
                <c:pt idx="16">
                  <c:v>55</c:v>
                </c:pt>
                <c:pt idx="17">
                  <c:v>58</c:v>
                </c:pt>
              </c:numCache>
            </c:numRef>
          </c:val>
          <c:smooth val="0"/>
        </c:ser>
        <c:marker val="1"/>
        <c:axId val="1078949"/>
        <c:axId val="3022822"/>
      </c:lineChart>
      <c:catAx>
        <c:axId val="1078949"/>
        <c:scaling>
          <c:orientation val="minMax"/>
        </c:scaling>
        <c:axPos val="b"/>
        <c:title>
          <c:tx>
            <c:rich>
              <a:bodyPr vert="horz" rot="0" anchor="ctr"/>
              <a:lstStyle/>
              <a:p>
                <a:pPr algn="ctr">
                  <a:defRPr/>
                </a:pPr>
                <a:r>
                  <a:rPr lang="en-US" cap="none" sz="875" b="1" i="0" u="none" baseline="0">
                    <a:latin typeface="Arial"/>
                    <a:ea typeface="Arial"/>
                    <a:cs typeface="Arial"/>
                  </a:rPr>
                  <a:t>Quantity</a:t>
                </a:r>
              </a:p>
            </c:rich>
          </c:tx>
          <c:layout/>
          <c:overlay val="0"/>
          <c:spPr>
            <a:noFill/>
            <a:ln>
              <a:noFill/>
            </a:ln>
          </c:spPr>
        </c:title>
        <c:delete val="0"/>
        <c:numFmt formatCode="General" sourceLinked="1"/>
        <c:majorTickMark val="out"/>
        <c:minorTickMark val="none"/>
        <c:tickLblPos val="nextTo"/>
        <c:spPr>
          <a:ln w="38100">
            <a:solidFill/>
          </a:ln>
        </c:spPr>
        <c:crossAx val="3022822"/>
        <c:crosses val="autoZero"/>
        <c:auto val="1"/>
        <c:lblOffset val="100"/>
        <c:noMultiLvlLbl val="0"/>
      </c:catAx>
      <c:valAx>
        <c:axId val="3022822"/>
        <c:scaling>
          <c:orientation val="minMax"/>
          <c:max val="60"/>
          <c:min val="-15"/>
        </c:scaling>
        <c:axPos val="l"/>
        <c:delete val="0"/>
        <c:numFmt formatCode="General" sourceLinked="1"/>
        <c:majorTickMark val="out"/>
        <c:minorTickMark val="none"/>
        <c:tickLblPos val="nextTo"/>
        <c:crossAx val="1078949"/>
        <c:crossesAt val="1"/>
        <c:crossBetween val="between"/>
        <c:dispUnits/>
      </c:valAx>
      <c:spPr>
        <a:solidFill>
          <a:srgbClr val="00FFFF"/>
        </a:solidFill>
        <a:ln w="12700">
          <a:solidFill>
            <a:srgbClr val="808080"/>
          </a:solidFill>
        </a:ln>
      </c:spPr>
    </c:plotArea>
    <c:legend>
      <c:legendPos val="r"/>
      <c:layout>
        <c:manualLayout>
          <c:xMode val="edge"/>
          <c:yMode val="edge"/>
          <c:x val="0.90325"/>
          <c:y val="0.384"/>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54"/>
          <c:w val="0.84525"/>
          <c:h val="0.83625"/>
        </c:manualLayout>
      </c:layout>
      <c:lineChart>
        <c:grouping val="standard"/>
        <c:varyColors val="0"/>
        <c:ser>
          <c:idx val="1"/>
          <c:order val="0"/>
          <c:tx>
            <c:strRef>
              <c:f>'Linear Demand'!$B$2</c:f>
              <c:strCache>
                <c:ptCount val="1"/>
                <c:pt idx="0">
                  <c:v>Price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'Linear Demand'!$A$4:$A$20</c:f>
              <c:numCach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numCache>
            </c:numRef>
          </c:cat>
          <c:val>
            <c:numRef>
              <c:f>'Linear Demand'!$B$4:$B$20</c:f>
              <c:numCache>
                <c:ptCount val="17"/>
                <c:pt idx="0">
                  <c:v>11</c:v>
                </c:pt>
                <c:pt idx="1">
                  <c:v>10.25</c:v>
                </c:pt>
                <c:pt idx="2">
                  <c:v>9.5</c:v>
                </c:pt>
                <c:pt idx="3">
                  <c:v>8.75</c:v>
                </c:pt>
                <c:pt idx="4">
                  <c:v>8</c:v>
                </c:pt>
                <c:pt idx="5">
                  <c:v>7.25</c:v>
                </c:pt>
                <c:pt idx="6">
                  <c:v>6.5</c:v>
                </c:pt>
                <c:pt idx="7">
                  <c:v>5.75</c:v>
                </c:pt>
                <c:pt idx="8">
                  <c:v>5</c:v>
                </c:pt>
                <c:pt idx="9">
                  <c:v>4.25</c:v>
                </c:pt>
                <c:pt idx="10">
                  <c:v>3.5</c:v>
                </c:pt>
                <c:pt idx="11">
                  <c:v>2.75</c:v>
                </c:pt>
                <c:pt idx="12">
                  <c:v>2</c:v>
                </c:pt>
                <c:pt idx="13">
                  <c:v>1.25</c:v>
                </c:pt>
                <c:pt idx="14">
                  <c:v>0.5</c:v>
                </c:pt>
                <c:pt idx="15">
                  <c:v>-0.25</c:v>
                </c:pt>
                <c:pt idx="16">
                  <c:v>-1</c:v>
                </c:pt>
              </c:numCache>
            </c:numRef>
          </c:val>
          <c:smooth val="0"/>
        </c:ser>
        <c:ser>
          <c:idx val="2"/>
          <c:order val="1"/>
          <c:tx>
            <c:strRef>
              <c:f>'Linear Demand'!$C$2</c:f>
              <c:strCache>
                <c:ptCount val="1"/>
                <c:pt idx="0">
                  <c:v>Revenue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cat>
            <c:numRef>
              <c:f>'Linear Demand'!$A$4:$A$20</c:f>
              <c:numCach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numCache>
            </c:numRef>
          </c:cat>
          <c:val>
            <c:numRef>
              <c:f>'Linear Demand'!$C$4:$C$20</c:f>
              <c:numCache>
                <c:ptCount val="17"/>
                <c:pt idx="0">
                  <c:v>0</c:v>
                </c:pt>
                <c:pt idx="1">
                  <c:v>10.25</c:v>
                </c:pt>
                <c:pt idx="2">
                  <c:v>19</c:v>
                </c:pt>
                <c:pt idx="3">
                  <c:v>26.25</c:v>
                </c:pt>
                <c:pt idx="4">
                  <c:v>32</c:v>
                </c:pt>
                <c:pt idx="5">
                  <c:v>36.25</c:v>
                </c:pt>
                <c:pt idx="6">
                  <c:v>39</c:v>
                </c:pt>
                <c:pt idx="7">
                  <c:v>40.25</c:v>
                </c:pt>
                <c:pt idx="8">
                  <c:v>40</c:v>
                </c:pt>
                <c:pt idx="9">
                  <c:v>38.25</c:v>
                </c:pt>
                <c:pt idx="10">
                  <c:v>35</c:v>
                </c:pt>
                <c:pt idx="11">
                  <c:v>30.25</c:v>
                </c:pt>
                <c:pt idx="12">
                  <c:v>24</c:v>
                </c:pt>
                <c:pt idx="13">
                  <c:v>16.25</c:v>
                </c:pt>
                <c:pt idx="14">
                  <c:v>7</c:v>
                </c:pt>
                <c:pt idx="15">
                  <c:v>-3.75</c:v>
                </c:pt>
                <c:pt idx="16">
                  <c:v>-16</c:v>
                </c:pt>
              </c:numCache>
            </c:numRef>
          </c:val>
          <c:smooth val="0"/>
        </c:ser>
        <c:ser>
          <c:idx val="3"/>
          <c:order val="2"/>
          <c:tx>
            <c:strRef>
              <c:f>'Linear Demand'!$D$2</c:f>
              <c:strCache>
                <c:ptCount val="1"/>
                <c:pt idx="0">
                  <c:v>MR</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'Linear Demand'!$A$4:$A$20</c:f>
              <c:numCach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numCache>
            </c:numRef>
          </c:cat>
          <c:val>
            <c:numRef>
              <c:f>'Linear Demand'!$D$4:$D$19</c:f>
              <c:numCache>
                <c:ptCount val="16"/>
                <c:pt idx="0">
                  <c:v>12</c:v>
                </c:pt>
                <c:pt idx="1">
                  <c:v>9.5</c:v>
                </c:pt>
                <c:pt idx="2">
                  <c:v>8</c:v>
                </c:pt>
                <c:pt idx="3">
                  <c:v>6.5</c:v>
                </c:pt>
                <c:pt idx="4">
                  <c:v>5</c:v>
                </c:pt>
                <c:pt idx="5">
                  <c:v>3.5</c:v>
                </c:pt>
                <c:pt idx="6">
                  <c:v>2</c:v>
                </c:pt>
                <c:pt idx="7">
                  <c:v>0.5</c:v>
                </c:pt>
                <c:pt idx="8">
                  <c:v>-1</c:v>
                </c:pt>
                <c:pt idx="9">
                  <c:v>-2.5</c:v>
                </c:pt>
                <c:pt idx="10">
                  <c:v>-4</c:v>
                </c:pt>
                <c:pt idx="11">
                  <c:v>-5.5</c:v>
                </c:pt>
                <c:pt idx="12">
                  <c:v>-7</c:v>
                </c:pt>
                <c:pt idx="13">
                  <c:v>-8.5</c:v>
                </c:pt>
                <c:pt idx="14">
                  <c:v>-10</c:v>
                </c:pt>
                <c:pt idx="15">
                  <c:v>-11.5</c:v>
                </c:pt>
              </c:numCache>
            </c:numRef>
          </c:val>
          <c:smooth val="0"/>
        </c:ser>
        <c:ser>
          <c:idx val="6"/>
          <c:order val="3"/>
          <c:tx>
            <c:strRef>
              <c:f>'Linear Demand'!$K$2</c:f>
              <c:strCache>
                <c:ptCount val="1"/>
                <c:pt idx="0">
                  <c:v>MC=VC</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cat>
            <c:numRef>
              <c:f>'Linear Demand'!$A$4:$A$20</c:f>
              <c:numCach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numCache>
            </c:numRef>
          </c:cat>
          <c:val>
            <c:numRef>
              <c:f>'Linear Demand'!$K$5:$K$20</c:f>
              <c:numCache>
                <c:ptCount val="16"/>
                <c:pt idx="0">
                  <c:v>3.3</c:v>
                </c:pt>
                <c:pt idx="1">
                  <c:v>3.3</c:v>
                </c:pt>
                <c:pt idx="2">
                  <c:v>3.3</c:v>
                </c:pt>
                <c:pt idx="3">
                  <c:v>3.3</c:v>
                </c:pt>
                <c:pt idx="4">
                  <c:v>3.3</c:v>
                </c:pt>
                <c:pt idx="5">
                  <c:v>3.3</c:v>
                </c:pt>
                <c:pt idx="6">
                  <c:v>3.3</c:v>
                </c:pt>
                <c:pt idx="7">
                  <c:v>3.3</c:v>
                </c:pt>
                <c:pt idx="8">
                  <c:v>3.3</c:v>
                </c:pt>
                <c:pt idx="9">
                  <c:v>3.3</c:v>
                </c:pt>
                <c:pt idx="10">
                  <c:v>3.3</c:v>
                </c:pt>
                <c:pt idx="11">
                  <c:v>3.3</c:v>
                </c:pt>
                <c:pt idx="12">
                  <c:v>3.3</c:v>
                </c:pt>
                <c:pt idx="13">
                  <c:v>3.3</c:v>
                </c:pt>
                <c:pt idx="14">
                  <c:v>3.3</c:v>
                </c:pt>
                <c:pt idx="15">
                  <c:v>3.3</c:v>
                </c:pt>
              </c:numCache>
            </c:numRef>
          </c:val>
          <c:smooth val="0"/>
        </c:ser>
        <c:ser>
          <c:idx val="7"/>
          <c:order val="4"/>
          <c:tx>
            <c:strRef>
              <c:f>'Linear Demand'!$L$2</c:f>
              <c:strCache>
                <c:ptCount val="1"/>
                <c:pt idx="0">
                  <c:v>Profit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cat>
            <c:numRef>
              <c:f>'Linear Demand'!$A$4:$A$20</c:f>
              <c:numCach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numCache>
            </c:numRef>
          </c:cat>
          <c:val>
            <c:numRef>
              <c:f>'Linear Demand'!$L$4:$L$20</c:f>
              <c:numCache>
                <c:ptCount val="17"/>
                <c:pt idx="0">
                  <c:v>-16</c:v>
                </c:pt>
                <c:pt idx="1">
                  <c:v>-9.05</c:v>
                </c:pt>
                <c:pt idx="2">
                  <c:v>-3.6000000000000014</c:v>
                </c:pt>
                <c:pt idx="3">
                  <c:v>0.3500000000000014</c:v>
                </c:pt>
                <c:pt idx="4">
                  <c:v>2.8000000000000007</c:v>
                </c:pt>
                <c:pt idx="5">
                  <c:v>3.75</c:v>
                </c:pt>
                <c:pt idx="6">
                  <c:v>3.200000000000003</c:v>
                </c:pt>
                <c:pt idx="7">
                  <c:v>1.1500000000000057</c:v>
                </c:pt>
                <c:pt idx="8">
                  <c:v>-2.3999999999999986</c:v>
                </c:pt>
                <c:pt idx="9">
                  <c:v>-7.450000000000003</c:v>
                </c:pt>
                <c:pt idx="10">
                  <c:v>-14</c:v>
                </c:pt>
                <c:pt idx="11">
                  <c:v>-22.049999999999997</c:v>
                </c:pt>
                <c:pt idx="12">
                  <c:v>-31.599999999999994</c:v>
                </c:pt>
                <c:pt idx="13">
                  <c:v>-42.65</c:v>
                </c:pt>
                <c:pt idx="14">
                  <c:v>-55.199999999999996</c:v>
                </c:pt>
                <c:pt idx="15">
                  <c:v>-69.25</c:v>
                </c:pt>
                <c:pt idx="16">
                  <c:v>-84.8</c:v>
                </c:pt>
              </c:numCache>
            </c:numRef>
          </c:val>
          <c:smooth val="0"/>
        </c:ser>
        <c:ser>
          <c:idx val="0"/>
          <c:order val="5"/>
          <c:tx>
            <c:strRef>
              <c:f>'Linear Demand'!$J$2</c:f>
              <c:strCache>
                <c:ptCount val="1"/>
                <c:pt idx="0">
                  <c:v>Cost</c:v>
                </c:pt>
              </c:strCache>
            </c:strRef>
          </c:tx>
          <c:extLst>
            <c:ext xmlns:c14="http://schemas.microsoft.com/office/drawing/2007/8/2/chart" uri="{6F2FDCE9-48DA-4B69-8628-5D25D57E5C99}">
              <c14:invertSolidFillFmt>
                <c14:spPr>
                  <a:solidFill>
                    <a:srgbClr val="000000"/>
                  </a:solidFill>
                </c14:spPr>
              </c14:invertSolidFillFmt>
            </c:ext>
          </c:extLst>
          <c:cat>
            <c:numRef>
              <c:f>'Linear Demand'!$A$4:$A$20</c:f>
              <c:numCach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numCache>
            </c:numRef>
          </c:cat>
          <c:val>
            <c:numRef>
              <c:f>'Linear Demand'!$J$3:$J$20</c:f>
              <c:numCache>
                <c:ptCount val="18"/>
                <c:pt idx="1">
                  <c:v>16</c:v>
                </c:pt>
                <c:pt idx="2">
                  <c:v>19.3</c:v>
                </c:pt>
                <c:pt idx="3">
                  <c:v>22.6</c:v>
                </c:pt>
                <c:pt idx="4">
                  <c:v>25.9</c:v>
                </c:pt>
                <c:pt idx="5">
                  <c:v>29.2</c:v>
                </c:pt>
                <c:pt idx="6">
                  <c:v>32.5</c:v>
                </c:pt>
                <c:pt idx="7">
                  <c:v>35.8</c:v>
                </c:pt>
                <c:pt idx="8">
                  <c:v>39.099999999999994</c:v>
                </c:pt>
                <c:pt idx="9">
                  <c:v>42.4</c:v>
                </c:pt>
                <c:pt idx="10">
                  <c:v>45.7</c:v>
                </c:pt>
                <c:pt idx="11">
                  <c:v>49</c:v>
                </c:pt>
                <c:pt idx="12">
                  <c:v>52.3</c:v>
                </c:pt>
                <c:pt idx="13">
                  <c:v>55.599999999999994</c:v>
                </c:pt>
                <c:pt idx="14">
                  <c:v>58.9</c:v>
                </c:pt>
                <c:pt idx="15">
                  <c:v>62.199999999999996</c:v>
                </c:pt>
                <c:pt idx="16">
                  <c:v>65.5</c:v>
                </c:pt>
                <c:pt idx="17">
                  <c:v>68.8</c:v>
                </c:pt>
              </c:numCache>
            </c:numRef>
          </c:val>
          <c:smooth val="0"/>
        </c:ser>
        <c:marker val="1"/>
        <c:axId val="62265703"/>
        <c:axId val="20738856"/>
      </c:lineChart>
      <c:catAx>
        <c:axId val="62265703"/>
        <c:scaling>
          <c:orientation val="minMax"/>
        </c:scaling>
        <c:axPos val="b"/>
        <c:title>
          <c:tx>
            <c:rich>
              <a:bodyPr vert="horz" rot="0" anchor="ctr"/>
              <a:lstStyle/>
              <a:p>
                <a:pPr algn="ctr">
                  <a:defRPr/>
                </a:pPr>
                <a:r>
                  <a:rPr lang="en-US" cap="none" sz="900" b="1" i="0" u="none" baseline="0">
                    <a:latin typeface="Arial"/>
                    <a:ea typeface="Arial"/>
                    <a:cs typeface="Arial"/>
                  </a:rPr>
                  <a:t>Quantity</a:t>
                </a:r>
              </a:p>
            </c:rich>
          </c:tx>
          <c:layout/>
          <c:overlay val="0"/>
          <c:spPr>
            <a:noFill/>
            <a:ln>
              <a:noFill/>
            </a:ln>
          </c:spPr>
        </c:title>
        <c:delete val="0"/>
        <c:numFmt formatCode="General" sourceLinked="1"/>
        <c:majorTickMark val="out"/>
        <c:minorTickMark val="none"/>
        <c:tickLblPos val="nextTo"/>
        <c:spPr>
          <a:ln w="25400">
            <a:solidFill/>
          </a:ln>
        </c:spPr>
        <c:crossAx val="20738856"/>
        <c:crossesAt val="0"/>
        <c:auto val="1"/>
        <c:lblOffset val="100"/>
        <c:noMultiLvlLbl val="0"/>
      </c:catAx>
      <c:valAx>
        <c:axId val="20738856"/>
        <c:scaling>
          <c:orientation val="minMax"/>
          <c:max val="60"/>
          <c:min val="-60"/>
        </c:scaling>
        <c:axPos val="l"/>
        <c:title>
          <c:tx>
            <c:rich>
              <a:bodyPr vert="horz" rot="-5400000" anchor="ctr"/>
              <a:lstStyle/>
              <a:p>
                <a:pPr algn="ctr">
                  <a:defRPr/>
                </a:pPr>
                <a:r>
                  <a:rPr lang="en-US" cap="none" sz="875" b="1" i="0" u="none" baseline="0">
                    <a:latin typeface="Arial"/>
                    <a:ea typeface="Arial"/>
                    <a:cs typeface="Arial"/>
                  </a:rPr>
                  <a:t>$ value</a:t>
                </a:r>
              </a:p>
            </c:rich>
          </c:tx>
          <c:layout/>
          <c:overlay val="0"/>
          <c:spPr>
            <a:noFill/>
            <a:ln>
              <a:noFill/>
            </a:ln>
          </c:spPr>
        </c:title>
        <c:delete val="0"/>
        <c:numFmt formatCode="General" sourceLinked="1"/>
        <c:majorTickMark val="out"/>
        <c:minorTickMark val="none"/>
        <c:tickLblPos val="nextTo"/>
        <c:spPr>
          <a:ln w="38100">
            <a:solidFill/>
          </a:ln>
        </c:spPr>
        <c:crossAx val="62265703"/>
        <c:crossesAt val="1"/>
        <c:crossBetween val="between"/>
        <c:dispUnits/>
      </c:valAx>
      <c:spPr>
        <a:solidFill>
          <a:srgbClr val="00FFFF"/>
        </a:solidFill>
        <a:ln w="12700">
          <a:solidFill>
            <a:srgbClr val="808080"/>
          </a:solidFill>
        </a:ln>
      </c:spPr>
    </c:plotArea>
    <c:legend>
      <c:legendPos val="r"/>
      <c:layout>
        <c:manualLayout>
          <c:xMode val="edge"/>
          <c:yMode val="edge"/>
          <c:x val="0.9065"/>
          <c:y val="0.411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
          <c:w val="0.87575"/>
          <c:h val="0.93725"/>
        </c:manualLayout>
      </c:layout>
      <c:lineChart>
        <c:grouping val="standard"/>
        <c:varyColors val="0"/>
        <c:ser>
          <c:idx val="1"/>
          <c:order val="0"/>
          <c:tx>
            <c:strRef>
              <c:f>'Linear Demand'!$B$2</c:f>
              <c:strCache>
                <c:ptCount val="1"/>
                <c:pt idx="0">
                  <c:v>Price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'Linear Demand'!$A$3:$A$20</c:f>
              <c:numCache>
                <c:ptCount val="18"/>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numCache>
            </c:numRef>
          </c:cat>
          <c:val>
            <c:numRef>
              <c:f>'Linear Demand'!$B$3:$B$20</c:f>
              <c:numCache>
                <c:ptCount val="18"/>
                <c:pt idx="1">
                  <c:v>12</c:v>
                </c:pt>
                <c:pt idx="2">
                  <c:v>11.25</c:v>
                </c:pt>
                <c:pt idx="3">
                  <c:v>10.5</c:v>
                </c:pt>
                <c:pt idx="4">
                  <c:v>9.75</c:v>
                </c:pt>
                <c:pt idx="5">
                  <c:v>9</c:v>
                </c:pt>
                <c:pt idx="6">
                  <c:v>8.25</c:v>
                </c:pt>
                <c:pt idx="7">
                  <c:v>7.5</c:v>
                </c:pt>
                <c:pt idx="8">
                  <c:v>6.75</c:v>
                </c:pt>
                <c:pt idx="9">
                  <c:v>6</c:v>
                </c:pt>
                <c:pt idx="10">
                  <c:v>5.25</c:v>
                </c:pt>
                <c:pt idx="11">
                  <c:v>4.5</c:v>
                </c:pt>
                <c:pt idx="12">
                  <c:v>3.75</c:v>
                </c:pt>
                <c:pt idx="13">
                  <c:v>3</c:v>
                </c:pt>
                <c:pt idx="14">
                  <c:v>2.25</c:v>
                </c:pt>
                <c:pt idx="15">
                  <c:v>1.5</c:v>
                </c:pt>
                <c:pt idx="16">
                  <c:v>0.75</c:v>
                </c:pt>
                <c:pt idx="17">
                  <c:v>0</c:v>
                </c:pt>
              </c:numCache>
            </c:numRef>
          </c:val>
          <c:smooth val="0"/>
        </c:ser>
        <c:ser>
          <c:idx val="2"/>
          <c:order val="1"/>
          <c:tx>
            <c:strRef>
              <c:f>'Linear Demand'!$C$2</c:f>
              <c:strCache>
                <c:ptCount val="1"/>
                <c:pt idx="0">
                  <c:v>Revenue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cat>
            <c:numRef>
              <c:f>'Linear Demand'!$A$3:$A$20</c:f>
              <c:numCache>
                <c:ptCount val="18"/>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numCache>
            </c:numRef>
          </c:cat>
          <c:val>
            <c:numRef>
              <c:f>'Linear Demand'!$C$3:$C$20</c:f>
              <c:numCache>
                <c:ptCount val="18"/>
                <c:pt idx="1">
                  <c:v>0</c:v>
                </c:pt>
                <c:pt idx="2">
                  <c:v>11.25</c:v>
                </c:pt>
                <c:pt idx="3">
                  <c:v>21</c:v>
                </c:pt>
                <c:pt idx="4">
                  <c:v>29.25</c:v>
                </c:pt>
                <c:pt idx="5">
                  <c:v>36</c:v>
                </c:pt>
                <c:pt idx="6">
                  <c:v>41.25</c:v>
                </c:pt>
                <c:pt idx="7">
                  <c:v>45</c:v>
                </c:pt>
                <c:pt idx="8">
                  <c:v>47.25</c:v>
                </c:pt>
                <c:pt idx="9">
                  <c:v>48</c:v>
                </c:pt>
                <c:pt idx="10">
                  <c:v>47.25</c:v>
                </c:pt>
                <c:pt idx="11">
                  <c:v>45</c:v>
                </c:pt>
                <c:pt idx="12">
                  <c:v>41.25</c:v>
                </c:pt>
                <c:pt idx="13">
                  <c:v>36</c:v>
                </c:pt>
                <c:pt idx="14">
                  <c:v>29.25</c:v>
                </c:pt>
                <c:pt idx="15">
                  <c:v>21</c:v>
                </c:pt>
                <c:pt idx="16">
                  <c:v>11.25</c:v>
                </c:pt>
                <c:pt idx="17">
                  <c:v>0</c:v>
                </c:pt>
              </c:numCache>
            </c:numRef>
          </c:val>
          <c:smooth val="0"/>
        </c:ser>
        <c:ser>
          <c:idx val="3"/>
          <c:order val="2"/>
          <c:tx>
            <c:strRef>
              <c:f>'Linear Demand'!$D$2</c:f>
              <c:strCache>
                <c:ptCount val="1"/>
                <c:pt idx="0">
                  <c:v>MR</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'Linear Demand'!$A$3:$A$20</c:f>
              <c:numCache>
                <c:ptCount val="18"/>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numCache>
            </c:numRef>
          </c:cat>
          <c:val>
            <c:numRef>
              <c:f>'Linear Demand'!$D$3:$D$19</c:f>
              <c:numCache>
                <c:ptCount val="17"/>
                <c:pt idx="1">
                  <c:v>12</c:v>
                </c:pt>
                <c:pt idx="2">
                  <c:v>10.5</c:v>
                </c:pt>
                <c:pt idx="3">
                  <c:v>9</c:v>
                </c:pt>
                <c:pt idx="4">
                  <c:v>7.5</c:v>
                </c:pt>
                <c:pt idx="5">
                  <c:v>6</c:v>
                </c:pt>
                <c:pt idx="6">
                  <c:v>4.5</c:v>
                </c:pt>
                <c:pt idx="7">
                  <c:v>3</c:v>
                </c:pt>
                <c:pt idx="8">
                  <c:v>1.5</c:v>
                </c:pt>
                <c:pt idx="9">
                  <c:v>0</c:v>
                </c:pt>
                <c:pt idx="10">
                  <c:v>-1.5</c:v>
                </c:pt>
                <c:pt idx="11">
                  <c:v>-3</c:v>
                </c:pt>
                <c:pt idx="12">
                  <c:v>-4.5</c:v>
                </c:pt>
                <c:pt idx="13">
                  <c:v>-6</c:v>
                </c:pt>
                <c:pt idx="14">
                  <c:v>-7.5</c:v>
                </c:pt>
                <c:pt idx="15">
                  <c:v>-9</c:v>
                </c:pt>
                <c:pt idx="16">
                  <c:v>-10.5</c:v>
                </c:pt>
              </c:numCache>
            </c:numRef>
          </c:val>
          <c:smooth val="0"/>
        </c:ser>
        <c:ser>
          <c:idx val="4"/>
          <c:order val="3"/>
          <c:tx>
            <c:strRef>
              <c:f>'Linear Demand'!$H$2</c:f>
              <c:strCache>
                <c:ptCount val="1"/>
                <c:pt idx="0">
                  <c:v>PED</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cat>
            <c:numRef>
              <c:f>'Linear Demand'!$A$3:$A$20</c:f>
              <c:numCache>
                <c:ptCount val="18"/>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numCache>
            </c:numRef>
          </c:cat>
          <c:val>
            <c:numRef>
              <c:f>'Linear Demand'!$H$3:$H$20</c:f>
              <c:numCache>
                <c:ptCount val="18"/>
                <c:pt idx="2">
                  <c:v>-15</c:v>
                </c:pt>
                <c:pt idx="3">
                  <c:v>-7</c:v>
                </c:pt>
                <c:pt idx="4">
                  <c:v>-4.333333333333333</c:v>
                </c:pt>
                <c:pt idx="5">
                  <c:v>-3</c:v>
                </c:pt>
                <c:pt idx="6">
                  <c:v>-2.1999999999999997</c:v>
                </c:pt>
                <c:pt idx="7">
                  <c:v>-1.6666666666666665</c:v>
                </c:pt>
                <c:pt idx="8">
                  <c:v>-1.2857142857142856</c:v>
                </c:pt>
                <c:pt idx="9">
                  <c:v>-1</c:v>
                </c:pt>
                <c:pt idx="10">
                  <c:v>-0.7777777777777777</c:v>
                </c:pt>
                <c:pt idx="11">
                  <c:v>-0.5999999999999999</c:v>
                </c:pt>
                <c:pt idx="12">
                  <c:v>-0.4545454545454544</c:v>
                </c:pt>
                <c:pt idx="13">
                  <c:v>-0.3333333333333333</c:v>
                </c:pt>
                <c:pt idx="14">
                  <c:v>-0.23076923076923084</c:v>
                </c:pt>
                <c:pt idx="15">
                  <c:v>-0.1428571428571428</c:v>
                </c:pt>
                <c:pt idx="16">
                  <c:v>-0.06666666666666672</c:v>
                </c:pt>
                <c:pt idx="17">
                  <c:v>0</c:v>
                </c:pt>
              </c:numCache>
            </c:numRef>
          </c:val>
          <c:smooth val="0"/>
        </c:ser>
        <c:ser>
          <c:idx val="0"/>
          <c:order val="4"/>
          <c:tx>
            <c:strRef>
              <c:f>'Linear Demand'!$J$2</c:f>
              <c:strCache>
                <c:ptCount val="1"/>
                <c:pt idx="0">
                  <c:v>Cost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'Linear Demand'!$A$3:$A$20</c:f>
              <c:numCache>
                <c:ptCount val="18"/>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numCache>
            </c:numRef>
          </c:cat>
          <c:val>
            <c:numRef>
              <c:f>'Linear Demand'!$J$3:$J$20</c:f>
              <c:numCache>
                <c:ptCount val="18"/>
                <c:pt idx="1">
                  <c:v>10</c:v>
                </c:pt>
                <c:pt idx="2">
                  <c:v>13</c:v>
                </c:pt>
                <c:pt idx="3">
                  <c:v>16</c:v>
                </c:pt>
                <c:pt idx="4">
                  <c:v>19</c:v>
                </c:pt>
                <c:pt idx="5">
                  <c:v>22</c:v>
                </c:pt>
                <c:pt idx="6">
                  <c:v>25</c:v>
                </c:pt>
                <c:pt idx="7">
                  <c:v>28</c:v>
                </c:pt>
                <c:pt idx="8">
                  <c:v>31</c:v>
                </c:pt>
                <c:pt idx="9">
                  <c:v>34</c:v>
                </c:pt>
                <c:pt idx="10">
                  <c:v>37</c:v>
                </c:pt>
                <c:pt idx="11">
                  <c:v>40</c:v>
                </c:pt>
                <c:pt idx="12">
                  <c:v>43</c:v>
                </c:pt>
                <c:pt idx="13">
                  <c:v>46</c:v>
                </c:pt>
                <c:pt idx="14">
                  <c:v>49</c:v>
                </c:pt>
                <c:pt idx="15">
                  <c:v>52</c:v>
                </c:pt>
                <c:pt idx="16">
                  <c:v>55</c:v>
                </c:pt>
                <c:pt idx="17">
                  <c:v>58</c:v>
                </c:pt>
              </c:numCache>
            </c:numRef>
          </c:val>
          <c:smooth val="0"/>
        </c:ser>
        <c:marker val="1"/>
        <c:axId val="5848361"/>
        <c:axId val="44599146"/>
      </c:lineChart>
      <c:catAx>
        <c:axId val="5848361"/>
        <c:scaling>
          <c:orientation val="minMax"/>
        </c:scaling>
        <c:axPos val="b"/>
        <c:title>
          <c:tx>
            <c:rich>
              <a:bodyPr vert="horz" rot="0" anchor="ctr"/>
              <a:lstStyle/>
              <a:p>
                <a:pPr algn="ctr">
                  <a:defRPr/>
                </a:pPr>
                <a:r>
                  <a:rPr lang="en-US" cap="none" sz="800" b="1" i="0" u="none" baseline="0">
                    <a:latin typeface="Arial"/>
                    <a:ea typeface="Arial"/>
                    <a:cs typeface="Arial"/>
                  </a:rPr>
                  <a:t>Quantity</a:t>
                </a:r>
              </a:p>
            </c:rich>
          </c:tx>
          <c:layout/>
          <c:overlay val="0"/>
          <c:spPr>
            <a:noFill/>
            <a:ln>
              <a:noFill/>
            </a:ln>
          </c:spPr>
        </c:title>
        <c:delete val="0"/>
        <c:numFmt formatCode="General" sourceLinked="1"/>
        <c:majorTickMark val="out"/>
        <c:minorTickMark val="none"/>
        <c:tickLblPos val="nextTo"/>
        <c:spPr>
          <a:ln w="38100">
            <a:solidFill/>
          </a:ln>
        </c:spPr>
        <c:crossAx val="44599146"/>
        <c:crosses val="autoZero"/>
        <c:auto val="1"/>
        <c:lblOffset val="100"/>
        <c:noMultiLvlLbl val="0"/>
      </c:catAx>
      <c:valAx>
        <c:axId val="44599146"/>
        <c:scaling>
          <c:orientation val="minMax"/>
          <c:max val="60"/>
          <c:min val="-15"/>
        </c:scaling>
        <c:axPos val="l"/>
        <c:delete val="0"/>
        <c:numFmt formatCode="General" sourceLinked="1"/>
        <c:majorTickMark val="out"/>
        <c:minorTickMark val="none"/>
        <c:tickLblPos val="nextTo"/>
        <c:crossAx val="5848361"/>
        <c:crossesAt val="1"/>
        <c:crossBetween val="between"/>
        <c:dispUnits/>
      </c:valAx>
      <c:spPr>
        <a:solidFill>
          <a:srgbClr val="00FFFF"/>
        </a:solidFill>
        <a:ln w="12700">
          <a:solidFill>
            <a:srgbClr val="808080"/>
          </a:solidFill>
        </a:ln>
      </c:spPr>
    </c:plotArea>
    <c:legend>
      <c:legendPos val="r"/>
      <c:layout>
        <c:manualLayout>
          <c:xMode val="edge"/>
          <c:yMode val="edge"/>
          <c:x val="0.9065"/>
          <c:y val="0.38775"/>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'Linear Demand'!$B$2</c:f>
              <c:strCache>
                <c:ptCount val="1"/>
                <c:pt idx="0">
                  <c:v>Price</c:v>
                </c:pt>
              </c:strCache>
            </c:strRef>
          </c:tx>
          <c:extLst>
            <c:ext xmlns:c14="http://schemas.microsoft.com/office/drawing/2007/8/2/chart" uri="{6F2FDCE9-48DA-4B69-8628-5D25D57E5C99}">
              <c14:invertSolidFillFmt>
                <c14:spPr>
                  <a:solidFill>
                    <a:srgbClr val="000000"/>
                  </a:solidFill>
                </c14:spPr>
              </c14:invertSolidFillFmt>
            </c:ext>
          </c:extLst>
          <c:cat>
            <c:numRef>
              <c:f>'Linear Demand'!$A$3:$A$20</c:f>
              <c:numCache>
                <c:ptCount val="18"/>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numCache>
            </c:numRef>
          </c:cat>
          <c:val>
            <c:numRef>
              <c:f>'Linear Demand'!$B$3:$B$20</c:f>
              <c:numCache>
                <c:ptCount val="18"/>
                <c:pt idx="1">
                  <c:v>12</c:v>
                </c:pt>
                <c:pt idx="2">
                  <c:v>11.25</c:v>
                </c:pt>
                <c:pt idx="3">
                  <c:v>10.5</c:v>
                </c:pt>
                <c:pt idx="4">
                  <c:v>9.75</c:v>
                </c:pt>
                <c:pt idx="5">
                  <c:v>9</c:v>
                </c:pt>
                <c:pt idx="6">
                  <c:v>8.25</c:v>
                </c:pt>
                <c:pt idx="7">
                  <c:v>7.5</c:v>
                </c:pt>
                <c:pt idx="8">
                  <c:v>6.75</c:v>
                </c:pt>
                <c:pt idx="9">
                  <c:v>6</c:v>
                </c:pt>
                <c:pt idx="10">
                  <c:v>5.25</c:v>
                </c:pt>
                <c:pt idx="11">
                  <c:v>4.5</c:v>
                </c:pt>
                <c:pt idx="12">
                  <c:v>3.75</c:v>
                </c:pt>
                <c:pt idx="13">
                  <c:v>3</c:v>
                </c:pt>
                <c:pt idx="14">
                  <c:v>2.25</c:v>
                </c:pt>
                <c:pt idx="15">
                  <c:v>1.5</c:v>
                </c:pt>
                <c:pt idx="16">
                  <c:v>0.75</c:v>
                </c:pt>
                <c:pt idx="17">
                  <c:v>0</c:v>
                </c:pt>
              </c:numCache>
            </c:numRef>
          </c:val>
          <c:smooth val="0"/>
        </c:ser>
        <c:ser>
          <c:idx val="3"/>
          <c:order val="1"/>
          <c:tx>
            <c:strRef>
              <c:f>'Linear Demand'!$D$2</c:f>
              <c:strCache>
                <c:ptCount val="1"/>
                <c:pt idx="0">
                  <c:v>MR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'Linear Demand'!$A$3:$A$20</c:f>
              <c:numCache>
                <c:ptCount val="18"/>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numCache>
            </c:numRef>
          </c:cat>
          <c:val>
            <c:numRef>
              <c:f>'Linear Demand'!$D$3:$D$19</c:f>
              <c:numCache>
                <c:ptCount val="17"/>
                <c:pt idx="1">
                  <c:v>12</c:v>
                </c:pt>
                <c:pt idx="2">
                  <c:v>10.5</c:v>
                </c:pt>
                <c:pt idx="3">
                  <c:v>9</c:v>
                </c:pt>
                <c:pt idx="4">
                  <c:v>7.5</c:v>
                </c:pt>
                <c:pt idx="5">
                  <c:v>6</c:v>
                </c:pt>
                <c:pt idx="6">
                  <c:v>4.5</c:v>
                </c:pt>
                <c:pt idx="7">
                  <c:v>3</c:v>
                </c:pt>
                <c:pt idx="8">
                  <c:v>1.5</c:v>
                </c:pt>
                <c:pt idx="9">
                  <c:v>0</c:v>
                </c:pt>
                <c:pt idx="10">
                  <c:v>-1.5</c:v>
                </c:pt>
                <c:pt idx="11">
                  <c:v>-3</c:v>
                </c:pt>
                <c:pt idx="12">
                  <c:v>-4.5</c:v>
                </c:pt>
                <c:pt idx="13">
                  <c:v>-6</c:v>
                </c:pt>
                <c:pt idx="14">
                  <c:v>-7.5</c:v>
                </c:pt>
                <c:pt idx="15">
                  <c:v>-9</c:v>
                </c:pt>
                <c:pt idx="16">
                  <c:v>-10.5</c:v>
                </c:pt>
              </c:numCache>
            </c:numRef>
          </c:val>
          <c:smooth val="0"/>
        </c:ser>
        <c:ser>
          <c:idx val="6"/>
          <c:order val="2"/>
          <c:tx>
            <c:strRef>
              <c:f>'Linear Demand'!$H$2</c:f>
              <c:strCache>
                <c:ptCount val="1"/>
                <c:pt idx="0">
                  <c:v>PED</c:v>
                </c:pt>
              </c:strCache>
            </c:strRef>
          </c:tx>
          <c:extLst>
            <c:ext xmlns:c14="http://schemas.microsoft.com/office/drawing/2007/8/2/chart" uri="{6F2FDCE9-48DA-4B69-8628-5D25D57E5C99}">
              <c14:invertSolidFillFmt>
                <c14:spPr>
                  <a:solidFill>
                    <a:srgbClr val="000000"/>
                  </a:solidFill>
                </c14:spPr>
              </c14:invertSolidFillFmt>
            </c:ext>
          </c:extLst>
          <c:cat>
            <c:numRef>
              <c:f>'Linear Demand'!$A$3:$A$20</c:f>
              <c:numCache>
                <c:ptCount val="18"/>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numCache>
            </c:numRef>
          </c:cat>
          <c:val>
            <c:numRef>
              <c:f>'Linear Demand'!$H$3:$H$20</c:f>
              <c:numCache>
                <c:ptCount val="18"/>
                <c:pt idx="2">
                  <c:v>-15</c:v>
                </c:pt>
                <c:pt idx="3">
                  <c:v>-7</c:v>
                </c:pt>
                <c:pt idx="4">
                  <c:v>-4.333333333333333</c:v>
                </c:pt>
                <c:pt idx="5">
                  <c:v>-3</c:v>
                </c:pt>
                <c:pt idx="6">
                  <c:v>-2.1999999999999997</c:v>
                </c:pt>
                <c:pt idx="7">
                  <c:v>-1.6666666666666665</c:v>
                </c:pt>
                <c:pt idx="8">
                  <c:v>-1.2857142857142856</c:v>
                </c:pt>
                <c:pt idx="9">
                  <c:v>-1</c:v>
                </c:pt>
                <c:pt idx="10">
                  <c:v>-0.7777777777777777</c:v>
                </c:pt>
                <c:pt idx="11">
                  <c:v>-0.5999999999999999</c:v>
                </c:pt>
                <c:pt idx="12">
                  <c:v>-0.4545454545454544</c:v>
                </c:pt>
                <c:pt idx="13">
                  <c:v>-0.3333333333333333</c:v>
                </c:pt>
                <c:pt idx="14">
                  <c:v>-0.23076923076923084</c:v>
                </c:pt>
                <c:pt idx="15">
                  <c:v>-0.1428571428571428</c:v>
                </c:pt>
                <c:pt idx="16">
                  <c:v>-0.06666666666666672</c:v>
                </c:pt>
                <c:pt idx="17">
                  <c:v>0</c:v>
                </c:pt>
              </c:numCache>
            </c:numRef>
          </c:val>
          <c:smooth val="0"/>
        </c:ser>
        <c:ser>
          <c:idx val="8"/>
          <c:order val="3"/>
          <c:tx>
            <c:strRef>
              <c:f>'Linear Demand'!$K$2</c:f>
              <c:strCache>
                <c:ptCount val="1"/>
                <c:pt idx="0">
                  <c:v>MC=VC</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auto"/>
          </c:marker>
          <c:dPt>
            <c:idx val="2"/>
            <c:spPr>
              <a:ln w="38100">
                <a:solidFill>
                  <a:srgbClr val="000080"/>
                </a:solidFill>
              </a:ln>
            </c:spPr>
            <c:marker>
              <c:symbol val="auto"/>
            </c:marker>
          </c:dPt>
          <c:cat>
            <c:numRef>
              <c:f>'Linear Demand'!$A$3:$A$20</c:f>
              <c:numCache>
                <c:ptCount val="18"/>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numCache>
            </c:numRef>
          </c:cat>
          <c:val>
            <c:numRef>
              <c:f>'Linear Demand'!$K$3:$K$20</c:f>
              <c:numCache>
                <c:ptCount val="18"/>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numCache>
            </c:numRef>
          </c:val>
          <c:smooth val="0"/>
        </c:ser>
        <c:ser>
          <c:idx val="9"/>
          <c:order val="4"/>
          <c:tx>
            <c:strRef>
              <c:f>'Linear Demand'!$L$2</c:f>
              <c:strCache>
                <c:ptCount val="1"/>
                <c:pt idx="0">
                  <c:v>Profit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CCFFFF"/>
              </a:solidFill>
              <a:ln>
                <a:solidFill>
                  <a:srgbClr val="00FF00"/>
                </a:solidFill>
              </a:ln>
            </c:spPr>
          </c:marker>
          <c:cat>
            <c:numRef>
              <c:f>'Linear Demand'!$A$3:$A$20</c:f>
              <c:numCache>
                <c:ptCount val="18"/>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numCache>
            </c:numRef>
          </c:cat>
          <c:val>
            <c:numRef>
              <c:f>'Linear Demand'!$L$3:$L$20</c:f>
              <c:numCache>
                <c:ptCount val="18"/>
                <c:pt idx="1">
                  <c:v>-10</c:v>
                </c:pt>
                <c:pt idx="2">
                  <c:v>-1.75</c:v>
                </c:pt>
                <c:pt idx="3">
                  <c:v>5</c:v>
                </c:pt>
                <c:pt idx="4">
                  <c:v>10.25</c:v>
                </c:pt>
                <c:pt idx="5">
                  <c:v>14</c:v>
                </c:pt>
                <c:pt idx="6">
                  <c:v>16.25</c:v>
                </c:pt>
                <c:pt idx="7">
                  <c:v>17</c:v>
                </c:pt>
                <c:pt idx="8">
                  <c:v>16.25</c:v>
                </c:pt>
                <c:pt idx="9">
                  <c:v>14</c:v>
                </c:pt>
                <c:pt idx="10">
                  <c:v>10.25</c:v>
                </c:pt>
                <c:pt idx="11">
                  <c:v>5</c:v>
                </c:pt>
                <c:pt idx="12">
                  <c:v>-1.75</c:v>
                </c:pt>
                <c:pt idx="13">
                  <c:v>-10</c:v>
                </c:pt>
                <c:pt idx="14">
                  <c:v>-19.75</c:v>
                </c:pt>
                <c:pt idx="15">
                  <c:v>-31</c:v>
                </c:pt>
                <c:pt idx="16">
                  <c:v>-43.75</c:v>
                </c:pt>
                <c:pt idx="17">
                  <c:v>-58</c:v>
                </c:pt>
              </c:numCache>
            </c:numRef>
          </c:val>
          <c:smooth val="0"/>
        </c:ser>
        <c:marker val="1"/>
        <c:axId val="13263339"/>
        <c:axId val="56810668"/>
      </c:lineChart>
      <c:catAx>
        <c:axId val="13263339"/>
        <c:scaling>
          <c:orientation val="minMax"/>
        </c:scaling>
        <c:axPos val="b"/>
        <c:delete val="0"/>
        <c:numFmt formatCode="General" sourceLinked="1"/>
        <c:majorTickMark val="out"/>
        <c:minorTickMark val="none"/>
        <c:tickLblPos val="nextTo"/>
        <c:crossAx val="56810668"/>
        <c:crosses val="autoZero"/>
        <c:auto val="1"/>
        <c:lblOffset val="100"/>
        <c:noMultiLvlLbl val="0"/>
      </c:catAx>
      <c:valAx>
        <c:axId val="56810668"/>
        <c:scaling>
          <c:orientation val="minMax"/>
          <c:max val="20"/>
          <c:min val="-50"/>
        </c:scaling>
        <c:axPos val="l"/>
        <c:delete val="0"/>
        <c:numFmt formatCode="General" sourceLinked="1"/>
        <c:majorTickMark val="out"/>
        <c:minorTickMark val="none"/>
        <c:tickLblPos val="nextTo"/>
        <c:crossAx val="13263339"/>
        <c:crossesAt val="1"/>
        <c:crossBetween val="between"/>
        <c:dispUnits/>
      </c:valAx>
      <c:spPr>
        <a:solidFill>
          <a:srgbClr val="00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Chart1"/>
  <sheetViews>
    <sheetView workbookViewId="0" zoomToFit="1"/>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zoomToFit="1"/>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codeName="Chart3"/>
  <sheetViews>
    <sheetView workbookViewId="0" zoomToFit="1"/>
  </sheetViews>
  <pageMargins left="0.75" right="0.75" top="1" bottom="1" header="0.5" footer="0.5"/>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21</xdr:row>
      <xdr:rowOff>0</xdr:rowOff>
    </xdr:from>
    <xdr:ext cx="7153275" cy="2476500"/>
    <xdr:sp>
      <xdr:nvSpPr>
        <xdr:cNvPr id="1" name="TextBox 1"/>
        <xdr:cNvSpPr txBox="1">
          <a:spLocks noChangeArrowheads="1"/>
        </xdr:cNvSpPr>
      </xdr:nvSpPr>
      <xdr:spPr>
        <a:xfrm>
          <a:off x="47625" y="3295650"/>
          <a:ext cx="7153275" cy="2476500"/>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Note</a:t>
          </a:r>
          <a:r>
            <a:rPr lang="en-US" cap="none" sz="1000" b="0" i="0" u="none" baseline="0">
              <a:latin typeface="Arial"/>
              <a:ea typeface="Arial"/>
              <a:cs typeface="Arial"/>
            </a:rPr>
            <a:t>: The first two columns give the demand curve. This is plotted in the charts. The rest is self-explanatory: PED stands 
for Price Elasticity of Demand.  </a:t>
          </a:r>
          <a:r>
            <a:rPr lang="en-US" cap="none" sz="1000" b="1" i="0" u="none" baseline="0">
              <a:solidFill>
                <a:srgbClr val="FF0000"/>
              </a:solidFill>
              <a:latin typeface="Arial"/>
              <a:ea typeface="Arial"/>
              <a:cs typeface="Arial"/>
            </a:rPr>
            <a:t>P = 12 - 0.75Q, TC = 10 + 3Q, R=12Q-0.75Q</a:t>
          </a:r>
          <a:r>
            <a:rPr lang="en-US" cap="none" sz="1000" b="1" i="0" u="none" baseline="30000">
              <a:solidFill>
                <a:srgbClr val="FF0000"/>
              </a:solidFill>
              <a:latin typeface="Arial"/>
              <a:ea typeface="Arial"/>
              <a:cs typeface="Arial"/>
            </a:rPr>
            <a:t>2, </a:t>
          </a:r>
          <a:r>
            <a:rPr lang="en-US" cap="none" sz="1000" b="1" i="0" u="none" baseline="0">
              <a:solidFill>
                <a:srgbClr val="FF0000"/>
              </a:solidFill>
              <a:latin typeface="Arial"/>
              <a:ea typeface="Arial"/>
              <a:cs typeface="Arial"/>
            </a:rPr>
            <a:t>AC(Q) = 10/Q + 3</a:t>
          </a:r>
          <a:r>
            <a:rPr lang="en-US" cap="none" sz="1000" b="0" i="0" u="none" baseline="0">
              <a:latin typeface="Arial"/>
              <a:ea typeface="Arial"/>
              <a:cs typeface="Arial"/>
            </a:rPr>
            <a:t>
The three columns MR, MR' and MR" give three alternative ways of computing marginal cost: click on the cells in them to 
see how I have computed MC in each case. </a:t>
          </a:r>
          <a:r>
            <a:rPr lang="en-US" cap="none" sz="1000" b="1" i="0" u="none" baseline="0">
              <a:solidFill>
                <a:srgbClr val="FF0000"/>
              </a:solidFill>
              <a:latin typeface="Arial"/>
              <a:ea typeface="Arial"/>
              <a:cs typeface="Arial"/>
            </a:rPr>
            <a:t> MR = 12 - 1.5Q</a:t>
          </a:r>
          <a:r>
            <a:rPr lang="en-US" cap="none" sz="1000" b="0" i="0" u="none" baseline="0">
              <a:latin typeface="Arial"/>
              <a:ea typeface="Arial"/>
              <a:cs typeface="Arial"/>
            </a:rPr>
            <a:t>
Profits are maximized ($17) at an ouptut of 6, when the price is $7.5. At this price-output combination, marginal revenue 
and marginal cost are equal at $3. Marginal revenue becomes negative at Q = 8, and this is where revenue is maximized. This 
is where the PED is -1: for larger outputs it is between zero and minus one, and for smaller outputs below minus one. 
Try altering the fixed cost, which here is set at $10 in cell H3. Changing this will alter the total profit at any output level but will 
not alter the output level at which profits are maximized. You will see the profit curve in charts 2 and 3 move up and down as FC 
changes: it will not move left or right. 
</a:t>
          </a:r>
        </a:p>
      </xdr:txBody>
    </xdr:sp>
    <xdr:clientData/>
  </xdr:one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0.0805</cdr:x>
      <cdr:y>0.51125</cdr:y>
    </cdr:from>
    <cdr:to>
      <cdr:x>0.373</cdr:x>
      <cdr:y>0.67925</cdr:y>
    </cdr:to>
    <cdr:sp>
      <cdr:nvSpPr>
        <cdr:cNvPr id="1" name="TextBox 1"/>
        <cdr:cNvSpPr txBox="1">
          <a:spLocks noChangeArrowheads="1"/>
        </cdr:cNvSpPr>
      </cdr:nvSpPr>
      <cdr:spPr>
        <a:xfrm>
          <a:off x="762000" y="2886075"/>
          <a:ext cx="2800350" cy="952500"/>
        </a:xfrm>
        <a:prstGeom prst="rect">
          <a:avLst/>
        </a:prstGeom>
        <a:noFill/>
        <a:ln w="9525" cmpd="sng">
          <a:noFill/>
        </a:ln>
      </cdr:spPr>
      <cdr:txBody>
        <a:bodyPr vertOverflow="clip" wrap="square"/>
        <a:p>
          <a:pPr algn="l">
            <a:defRPr/>
          </a:pPr>
          <a:r>
            <a:rPr lang="en-US" cap="none" sz="1075" b="1" i="0" u="none" baseline="0">
              <a:latin typeface="Arial"/>
              <a:ea typeface="Arial"/>
              <a:cs typeface="Arial"/>
            </a:rPr>
            <a:t>In this chart I have dropped revenue, and just show profit.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648325"/>
    <xdr:graphicFrame>
      <xdr:nvGraphicFramePr>
        <xdr:cNvPr id="1" name="Shape 1025"/>
        <xdr:cNvGraphicFramePr/>
      </xdr:nvGraphicFramePr>
      <xdr:xfrm>
        <a:off x="0" y="0"/>
        <a:ext cx="9572625" cy="56483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0.0915</cdr:x>
      <cdr:y>0.6365</cdr:y>
    </cdr:from>
    <cdr:to>
      <cdr:x>0.651</cdr:x>
      <cdr:y>0.89925</cdr:y>
    </cdr:to>
    <cdr:sp>
      <cdr:nvSpPr>
        <cdr:cNvPr id="1" name="TextBox 1"/>
        <cdr:cNvSpPr txBox="1">
          <a:spLocks noChangeArrowheads="1"/>
        </cdr:cNvSpPr>
      </cdr:nvSpPr>
      <cdr:spPr>
        <a:xfrm>
          <a:off x="790575" y="3571875"/>
          <a:ext cx="4838700" cy="147637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This shows profit as well as revenue: it is maximized at Q = 6, less than the 8 that maximizes R. At Q =6, MR and MC are equal and MR = MC &gt; 0.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276225</xdr:rowOff>
    </xdr:from>
    <xdr:to>
      <xdr:col>13</xdr:col>
      <xdr:colOff>571500</xdr:colOff>
      <xdr:row>34</xdr:row>
      <xdr:rowOff>133350</xdr:rowOff>
    </xdr:to>
    <xdr:graphicFrame>
      <xdr:nvGraphicFramePr>
        <xdr:cNvPr id="1" name="Chart 1"/>
        <xdr:cNvGraphicFramePr/>
      </xdr:nvGraphicFramePr>
      <xdr:xfrm>
        <a:off x="0" y="276225"/>
        <a:ext cx="8648700" cy="5619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cdr:x>
      <cdr:y>0.02325</cdr:y>
    </cdr:from>
    <cdr:to>
      <cdr:x>0.43575</cdr:x>
      <cdr:y>0.176</cdr:y>
    </cdr:to>
    <cdr:sp>
      <cdr:nvSpPr>
        <cdr:cNvPr id="1" name="TextBox 1"/>
        <cdr:cNvSpPr txBox="1">
          <a:spLocks noChangeArrowheads="1"/>
        </cdr:cNvSpPr>
      </cdr:nvSpPr>
      <cdr:spPr>
        <a:xfrm>
          <a:off x="561975" y="114300"/>
          <a:ext cx="3467100" cy="790575"/>
        </a:xfrm>
        <a:prstGeom prst="rect">
          <a:avLst/>
        </a:prstGeom>
        <a:noFill/>
        <a:ln w="9525" cmpd="sng">
          <a:noFill/>
        </a:ln>
      </cdr:spPr>
      <cdr:txBody>
        <a:bodyPr vertOverflow="clip" wrap="square"/>
        <a:p>
          <a:pPr algn="l">
            <a:defRPr/>
          </a:pPr>
          <a:r>
            <a:rPr lang="en-US" cap="none" sz="1475" b="1" i="0" u="none" baseline="0">
              <a:latin typeface="Arial"/>
              <a:ea typeface="Arial"/>
              <a:cs typeface="Arial"/>
            </a:rPr>
            <a:t>Revenue is maximum at Q = 8, where PED = -1
Here MR = 0. </a:t>
          </a:r>
        </a:p>
      </cdr:txBody>
    </cdr:sp>
  </cdr:relSizeAnchor>
  <cdr:relSizeAnchor xmlns:cdr="http://schemas.openxmlformats.org/drawingml/2006/chartDrawing">
    <cdr:from>
      <cdr:x>0.56475</cdr:x>
      <cdr:y>0.03125</cdr:y>
    </cdr:from>
    <cdr:to>
      <cdr:x>0.9395</cdr:x>
      <cdr:y>0.184</cdr:y>
    </cdr:to>
    <cdr:sp>
      <cdr:nvSpPr>
        <cdr:cNvPr id="2" name="TextBox 2"/>
        <cdr:cNvSpPr txBox="1">
          <a:spLocks noChangeArrowheads="1"/>
        </cdr:cNvSpPr>
      </cdr:nvSpPr>
      <cdr:spPr>
        <a:xfrm>
          <a:off x="5219700" y="152400"/>
          <a:ext cx="3467100" cy="790575"/>
        </a:xfrm>
        <a:prstGeom prst="rect">
          <a:avLst/>
        </a:prstGeom>
        <a:noFill/>
        <a:ln w="9525" cmpd="sng">
          <a:noFill/>
        </a:ln>
      </cdr:spPr>
      <cdr:txBody>
        <a:bodyPr vertOverflow="clip" wrap="square"/>
        <a:p>
          <a:pPr algn="l">
            <a:defRPr/>
          </a:pPr>
          <a:r>
            <a:rPr lang="en-US" cap="none" sz="1475" b="1" i="0" u="none" baseline="0">
              <a:latin typeface="Arial"/>
              <a:ea typeface="Arial"/>
              <a:cs typeface="Arial"/>
            </a:rPr>
            <a:t>PED is between 0 and -1 on right of revenue curve, below -1 on left.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14</xdr:col>
      <xdr:colOff>571500</xdr:colOff>
      <xdr:row>33</xdr:row>
      <xdr:rowOff>9525</xdr:rowOff>
    </xdr:to>
    <xdr:graphicFrame>
      <xdr:nvGraphicFramePr>
        <xdr:cNvPr id="1" name="Chart 6"/>
        <xdr:cNvGraphicFramePr/>
      </xdr:nvGraphicFramePr>
      <xdr:xfrm>
        <a:off x="9525" y="438150"/>
        <a:ext cx="9248775" cy="51720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cdr:x>
      <cdr:y>0.6395</cdr:y>
    </cdr:from>
    <cdr:to>
      <cdr:x>0.5665</cdr:x>
      <cdr:y>0.902</cdr:y>
    </cdr:to>
    <cdr:sp>
      <cdr:nvSpPr>
        <cdr:cNvPr id="1" name="TextBox 1"/>
        <cdr:cNvSpPr txBox="1">
          <a:spLocks noChangeArrowheads="1"/>
        </cdr:cNvSpPr>
      </cdr:nvSpPr>
      <cdr:spPr>
        <a:xfrm>
          <a:off x="581025" y="3609975"/>
          <a:ext cx="4838700" cy="1485900"/>
        </a:xfrm>
        <a:prstGeom prst="rect">
          <a:avLst/>
        </a:prstGeom>
        <a:noFill/>
        <a:ln w="9525" cmpd="sng">
          <a:noFill/>
        </a:ln>
      </cdr:spPr>
      <cdr:txBody>
        <a:bodyPr vertOverflow="clip" wrap="square"/>
        <a:p>
          <a:pPr algn="l">
            <a:defRPr/>
          </a:pPr>
          <a:r>
            <a:rPr lang="en-US" cap="none" sz="1550" b="1" i="0" u="none" baseline="0">
              <a:latin typeface="Arial"/>
              <a:ea typeface="Arial"/>
              <a:cs typeface="Arial"/>
            </a:rPr>
            <a:t>This shows profit as well as revenue: it is maximized at Q = 6, less than the 8 that maximizes R. At Q =6, MR and MC are equal and MR = MC &gt; 0.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648325"/>
    <xdr:graphicFrame>
      <xdr:nvGraphicFramePr>
        <xdr:cNvPr id="1" name="Shape 1025"/>
        <xdr:cNvGraphicFramePr/>
      </xdr:nvGraphicFramePr>
      <xdr:xfrm>
        <a:off x="0" y="0"/>
        <a:ext cx="9572625" cy="56483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cdr:x>
      <cdr:y>0.02175</cdr:y>
    </cdr:from>
    <cdr:to>
      <cdr:x>0.40475</cdr:x>
      <cdr:y>0.1625</cdr:y>
    </cdr:to>
    <cdr:sp>
      <cdr:nvSpPr>
        <cdr:cNvPr id="1" name="TextBox 1"/>
        <cdr:cNvSpPr txBox="1">
          <a:spLocks noChangeArrowheads="1"/>
        </cdr:cNvSpPr>
      </cdr:nvSpPr>
      <cdr:spPr>
        <a:xfrm>
          <a:off x="400050" y="114300"/>
          <a:ext cx="3476625" cy="790575"/>
        </a:xfrm>
        <a:prstGeom prst="rect">
          <a:avLst/>
        </a:prstGeom>
        <a:noFill/>
        <a:ln w="9525" cmpd="sng">
          <a:noFill/>
        </a:ln>
      </cdr:spPr>
      <cdr:txBody>
        <a:bodyPr vertOverflow="clip" wrap="square"/>
        <a:p>
          <a:pPr algn="l">
            <a:defRPr/>
          </a:pPr>
          <a:r>
            <a:rPr lang="en-US" cap="none" sz="1175" b="1" i="0" u="none" baseline="0">
              <a:latin typeface="Arial"/>
              <a:ea typeface="Arial"/>
              <a:cs typeface="Arial"/>
            </a:rPr>
            <a:t>Revenue is maximum at Q = 8, where PED = -1
Here MR = 0. </a:t>
          </a:r>
        </a:p>
      </cdr:txBody>
    </cdr:sp>
  </cdr:relSizeAnchor>
  <cdr:relSizeAnchor xmlns:cdr="http://schemas.openxmlformats.org/drawingml/2006/chartDrawing">
    <cdr:from>
      <cdr:x>0.55925</cdr:x>
      <cdr:y>0.02975</cdr:y>
    </cdr:from>
    <cdr:to>
      <cdr:x>0.922</cdr:x>
      <cdr:y>0.1705</cdr:y>
    </cdr:to>
    <cdr:sp>
      <cdr:nvSpPr>
        <cdr:cNvPr id="2" name="TextBox 2"/>
        <cdr:cNvSpPr txBox="1">
          <a:spLocks noChangeArrowheads="1"/>
        </cdr:cNvSpPr>
      </cdr:nvSpPr>
      <cdr:spPr>
        <a:xfrm>
          <a:off x="5353050" y="161925"/>
          <a:ext cx="3476625" cy="790575"/>
        </a:xfrm>
        <a:prstGeom prst="rect">
          <a:avLst/>
        </a:prstGeom>
        <a:noFill/>
        <a:ln w="9525" cmpd="sng">
          <a:noFill/>
        </a:ln>
      </cdr:spPr>
      <cdr:txBody>
        <a:bodyPr vertOverflow="clip" wrap="square"/>
        <a:p>
          <a:pPr algn="l">
            <a:defRPr/>
          </a:pPr>
          <a:r>
            <a:rPr lang="en-US" cap="none" sz="1175" b="1" i="0" u="none" baseline="0">
              <a:latin typeface="Arial"/>
              <a:ea typeface="Arial"/>
              <a:cs typeface="Arial"/>
            </a:rPr>
            <a:t>PED is between 0 and -1 on right of revenue curve, below -1 on left.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648325"/>
    <xdr:graphicFrame>
      <xdr:nvGraphicFramePr>
        <xdr:cNvPr id="1" name="Shape 1025"/>
        <xdr:cNvGraphicFramePr/>
      </xdr:nvGraphicFramePr>
      <xdr:xfrm>
        <a:off x="0" y="0"/>
        <a:ext cx="9572625" cy="56483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A1:M21"/>
  <sheetViews>
    <sheetView zoomScale="150" zoomScaleNormal="150" workbookViewId="0" topLeftCell="B1">
      <selection activeCell="K2" sqref="K2"/>
    </sheetView>
  </sheetViews>
  <sheetFormatPr defaultColWidth="9.140625" defaultRowHeight="12.75"/>
  <cols>
    <col min="1" max="1" width="9.140625" style="3" customWidth="1"/>
    <col min="2" max="2" width="8.57421875" style="8" bestFit="1" customWidth="1"/>
    <col min="3" max="3" width="9.140625" style="3" customWidth="1"/>
    <col min="4" max="4" width="7.8515625" style="3" customWidth="1"/>
    <col min="5" max="5" width="7.8515625" style="3" hidden="1" customWidth="1"/>
    <col min="6" max="6" width="7.8515625" style="3" customWidth="1"/>
    <col min="7" max="7" width="9.140625" style="3" customWidth="1"/>
    <col min="8" max="8" width="7.421875" style="2" customWidth="1"/>
    <col min="9" max="9" width="8.140625" style="2" hidden="1" customWidth="1"/>
    <col min="10" max="10" width="8.140625" style="9" customWidth="1"/>
    <col min="11" max="11" width="9.140625" style="9" customWidth="1"/>
    <col min="12" max="12" width="7.57421875" style="3" customWidth="1"/>
    <col min="13" max="13" width="9.140625" style="3" customWidth="1"/>
  </cols>
  <sheetData>
    <row r="1" spans="1:13" ht="17.25" customHeight="1" thickBot="1">
      <c r="A1" s="10" t="s">
        <v>16</v>
      </c>
      <c r="B1" s="11" t="s">
        <v>17</v>
      </c>
      <c r="C1" s="28">
        <v>13</v>
      </c>
      <c r="D1" s="41">
        <f>(G1-50)/20</f>
        <v>-1.25</v>
      </c>
      <c r="E1" s="12"/>
      <c r="F1" s="13" t="s">
        <v>19</v>
      </c>
      <c r="G1" s="38">
        <v>25</v>
      </c>
      <c r="H1" s="21" t="s">
        <v>18</v>
      </c>
      <c r="I1" s="23"/>
      <c r="J1" s="28">
        <v>7</v>
      </c>
      <c r="K1" s="40">
        <f>M1/10</f>
        <v>2.4</v>
      </c>
      <c r="L1" s="13" t="s">
        <v>19</v>
      </c>
      <c r="M1" s="39">
        <v>24</v>
      </c>
    </row>
    <row r="2" spans="1:13" s="14" customFormat="1" ht="12.75">
      <c r="A2" s="15" t="s">
        <v>0</v>
      </c>
      <c r="B2" s="15" t="s">
        <v>1</v>
      </c>
      <c r="C2" s="16" t="s">
        <v>2</v>
      </c>
      <c r="D2" s="16" t="s">
        <v>3</v>
      </c>
      <c r="E2" s="27" t="s">
        <v>20</v>
      </c>
      <c r="F2" s="16" t="s">
        <v>11</v>
      </c>
      <c r="G2" s="16" t="s">
        <v>12</v>
      </c>
      <c r="H2" s="17" t="s">
        <v>4</v>
      </c>
      <c r="I2" s="25" t="s">
        <v>4</v>
      </c>
      <c r="J2" s="18" t="s">
        <v>5</v>
      </c>
      <c r="K2" s="18" t="s">
        <v>14</v>
      </c>
      <c r="L2" s="16" t="s">
        <v>7</v>
      </c>
      <c r="M2" s="16" t="s">
        <v>8</v>
      </c>
    </row>
    <row r="3" spans="1:9" ht="12.75">
      <c r="A3" s="42"/>
      <c r="B3" s="4"/>
      <c r="E3" s="27" t="s">
        <v>21</v>
      </c>
      <c r="F3" s="5"/>
      <c r="G3" s="5" t="s">
        <v>13</v>
      </c>
      <c r="I3" s="26" t="s">
        <v>22</v>
      </c>
    </row>
    <row r="4" spans="1:12" ht="12.75">
      <c r="A4" s="43">
        <v>0</v>
      </c>
      <c r="B4" s="6">
        <f aca="true" t="shared" si="0" ref="B4:B20">$C$1+$D$1*A4</f>
        <v>13</v>
      </c>
      <c r="C4" s="3">
        <f aca="true" t="shared" si="1" ref="C4:C20">A4*B4</f>
        <v>0</v>
      </c>
      <c r="D4" s="7">
        <f>(12-1.5*A4)</f>
        <v>12</v>
      </c>
      <c r="E4" s="22">
        <f>POWER($K$1-D4,2)</f>
        <v>92.16</v>
      </c>
      <c r="F4" s="4"/>
      <c r="G4" s="4"/>
      <c r="J4" s="19">
        <f aca="true" t="shared" si="2" ref="J4:J20">$J$1+$K$1*A4</f>
        <v>7</v>
      </c>
      <c r="L4" s="24">
        <f>(C4-J4)</f>
        <v>-7</v>
      </c>
    </row>
    <row r="5" spans="1:13" ht="12.75">
      <c r="A5" s="43">
        <v>1</v>
      </c>
      <c r="B5" s="6">
        <f t="shared" si="0"/>
        <v>11.75</v>
      </c>
      <c r="C5" s="3">
        <f t="shared" si="1"/>
        <v>11.75</v>
      </c>
      <c r="D5" s="7">
        <f>((C5-C4)+(C6-C5))/2</f>
        <v>10.5</v>
      </c>
      <c r="E5" s="22">
        <f>POWER($K$1-D5,2)</f>
        <v>65.61</v>
      </c>
      <c r="F5" s="4">
        <f>C5-C4</f>
        <v>11.75</v>
      </c>
      <c r="G5" s="4">
        <f aca="true" t="shared" si="3" ref="G5:G20">12-1.5*A5</f>
        <v>10.5</v>
      </c>
      <c r="H5" s="22">
        <f aca="true" t="shared" si="4" ref="H5:H20">1/$D$1*(($C$1/A5)+$D$1)</f>
        <v>-9.4</v>
      </c>
      <c r="I5" s="22">
        <f>POWER(-1-H5,2)</f>
        <v>70.56</v>
      </c>
      <c r="J5" s="19">
        <f t="shared" si="2"/>
        <v>9.4</v>
      </c>
      <c r="K5" s="20">
        <f>$K$1</f>
        <v>2.4</v>
      </c>
      <c r="L5" s="24">
        <f aca="true" t="shared" si="5" ref="L5:L20">(C5-J5)</f>
        <v>2.3499999999999996</v>
      </c>
      <c r="M5" s="3">
        <f aca="true" t="shared" si="6" ref="M5:M20">J5/A5</f>
        <v>9.4</v>
      </c>
    </row>
    <row r="6" spans="1:13" ht="12.75">
      <c r="A6" s="43">
        <v>2</v>
      </c>
      <c r="B6" s="6">
        <f t="shared" si="0"/>
        <v>10.5</v>
      </c>
      <c r="C6" s="3">
        <f t="shared" si="1"/>
        <v>21</v>
      </c>
      <c r="D6" s="7">
        <f>((C6-C5)+(C7-C6))/2</f>
        <v>8</v>
      </c>
      <c r="E6" s="22">
        <f aca="true" t="shared" si="7" ref="E6:E20">POWER($K$1-D6,2)</f>
        <v>31.359999999999996</v>
      </c>
      <c r="F6" s="4">
        <f aca="true" t="shared" si="8" ref="F6:F20">C6-C5</f>
        <v>9.25</v>
      </c>
      <c r="G6" s="4">
        <f t="shared" si="3"/>
        <v>9</v>
      </c>
      <c r="H6" s="22">
        <f t="shared" si="4"/>
        <v>-4.2</v>
      </c>
      <c r="I6" s="22">
        <f aca="true" t="shared" si="9" ref="I6:I20">POWER(-1-H6,2)</f>
        <v>10.240000000000002</v>
      </c>
      <c r="J6" s="19">
        <f t="shared" si="2"/>
        <v>11.8</v>
      </c>
      <c r="K6" s="20">
        <f aca="true" t="shared" si="10" ref="K6:K20">$K$1</f>
        <v>2.4</v>
      </c>
      <c r="L6" s="24">
        <f t="shared" si="5"/>
        <v>9.2</v>
      </c>
      <c r="M6" s="3">
        <f t="shared" si="6"/>
        <v>5.9</v>
      </c>
    </row>
    <row r="7" spans="1:13" ht="12.75">
      <c r="A7" s="43">
        <v>3</v>
      </c>
      <c r="B7" s="6">
        <f t="shared" si="0"/>
        <v>9.25</v>
      </c>
      <c r="C7" s="3">
        <f t="shared" si="1"/>
        <v>27.75</v>
      </c>
      <c r="D7" s="7">
        <f aca="true" t="shared" si="11" ref="D7:D19">((C7-C6)+(C8-C7))/2</f>
        <v>5.5</v>
      </c>
      <c r="E7" s="22">
        <f t="shared" si="7"/>
        <v>9.610000000000001</v>
      </c>
      <c r="F7" s="4">
        <f t="shared" si="8"/>
        <v>6.75</v>
      </c>
      <c r="G7" s="4">
        <f t="shared" si="3"/>
        <v>7.5</v>
      </c>
      <c r="H7" s="22">
        <f t="shared" si="4"/>
        <v>-2.466666666666667</v>
      </c>
      <c r="I7" s="22">
        <f t="shared" si="9"/>
        <v>2.1511111111111116</v>
      </c>
      <c r="J7" s="19">
        <f t="shared" si="2"/>
        <v>14.2</v>
      </c>
      <c r="K7" s="20">
        <f t="shared" si="10"/>
        <v>2.4</v>
      </c>
      <c r="L7" s="24">
        <f t="shared" si="5"/>
        <v>13.55</v>
      </c>
      <c r="M7" s="3">
        <f t="shared" si="6"/>
        <v>4.733333333333333</v>
      </c>
    </row>
    <row r="8" spans="1:13" ht="12.75">
      <c r="A8" s="43">
        <v>4</v>
      </c>
      <c r="B8" s="6">
        <f t="shared" si="0"/>
        <v>8</v>
      </c>
      <c r="C8" s="3">
        <f t="shared" si="1"/>
        <v>32</v>
      </c>
      <c r="D8" s="7">
        <f t="shared" si="11"/>
        <v>3</v>
      </c>
      <c r="E8" s="22">
        <f t="shared" si="7"/>
        <v>0.3600000000000001</v>
      </c>
      <c r="F8" s="4">
        <f t="shared" si="8"/>
        <v>4.25</v>
      </c>
      <c r="G8" s="4">
        <f t="shared" si="3"/>
        <v>6</v>
      </c>
      <c r="H8" s="22">
        <f t="shared" si="4"/>
        <v>-1.6</v>
      </c>
      <c r="I8" s="22">
        <f t="shared" si="9"/>
        <v>0.3600000000000001</v>
      </c>
      <c r="J8" s="19">
        <f t="shared" si="2"/>
        <v>16.6</v>
      </c>
      <c r="K8" s="20">
        <f t="shared" si="10"/>
        <v>2.4</v>
      </c>
      <c r="L8" s="24">
        <f t="shared" si="5"/>
        <v>15.399999999999999</v>
      </c>
      <c r="M8" s="3">
        <f t="shared" si="6"/>
        <v>4.15</v>
      </c>
    </row>
    <row r="9" spans="1:13" ht="12.75">
      <c r="A9" s="43">
        <v>5</v>
      </c>
      <c r="B9" s="6">
        <f t="shared" si="0"/>
        <v>6.75</v>
      </c>
      <c r="C9" s="3">
        <f t="shared" si="1"/>
        <v>33.75</v>
      </c>
      <c r="D9" s="7">
        <f t="shared" si="11"/>
        <v>0.5</v>
      </c>
      <c r="E9" s="22">
        <f t="shared" si="7"/>
        <v>3.61</v>
      </c>
      <c r="F9" s="4">
        <f t="shared" si="8"/>
        <v>1.75</v>
      </c>
      <c r="G9" s="4">
        <f t="shared" si="3"/>
        <v>4.5</v>
      </c>
      <c r="H9" s="22">
        <f t="shared" si="4"/>
        <v>-1.08</v>
      </c>
      <c r="I9" s="22">
        <f t="shared" si="9"/>
        <v>0.006400000000000012</v>
      </c>
      <c r="J9" s="19">
        <f t="shared" si="2"/>
        <v>19</v>
      </c>
      <c r="K9" s="20">
        <f t="shared" si="10"/>
        <v>2.4</v>
      </c>
      <c r="L9" s="24">
        <f t="shared" si="5"/>
        <v>14.75</v>
      </c>
      <c r="M9" s="3">
        <f t="shared" si="6"/>
        <v>3.8</v>
      </c>
    </row>
    <row r="10" spans="1:13" ht="12.75">
      <c r="A10" s="43">
        <v>6</v>
      </c>
      <c r="B10" s="6">
        <f t="shared" si="0"/>
        <v>5.5</v>
      </c>
      <c r="C10" s="3">
        <f t="shared" si="1"/>
        <v>33</v>
      </c>
      <c r="D10" s="7">
        <f t="shared" si="11"/>
        <v>-2</v>
      </c>
      <c r="E10" s="22">
        <f t="shared" si="7"/>
        <v>19.360000000000003</v>
      </c>
      <c r="F10" s="4">
        <f t="shared" si="8"/>
        <v>-0.75</v>
      </c>
      <c r="G10" s="4">
        <f t="shared" si="3"/>
        <v>3</v>
      </c>
      <c r="H10" s="22">
        <f t="shared" si="4"/>
        <v>-0.7333333333333333</v>
      </c>
      <c r="I10" s="22">
        <f t="shared" si="9"/>
        <v>0.07111111111111114</v>
      </c>
      <c r="J10" s="19">
        <f t="shared" si="2"/>
        <v>21.4</v>
      </c>
      <c r="K10" s="20">
        <f t="shared" si="10"/>
        <v>2.4</v>
      </c>
      <c r="L10" s="24">
        <f t="shared" si="5"/>
        <v>11.600000000000001</v>
      </c>
      <c r="M10" s="3">
        <f t="shared" si="6"/>
        <v>3.5666666666666664</v>
      </c>
    </row>
    <row r="11" spans="1:13" ht="12.75">
      <c r="A11" s="43">
        <v>7</v>
      </c>
      <c r="B11" s="6">
        <f t="shared" si="0"/>
        <v>4.25</v>
      </c>
      <c r="C11" s="3">
        <f t="shared" si="1"/>
        <v>29.75</v>
      </c>
      <c r="D11" s="7">
        <f t="shared" si="11"/>
        <v>-4.5</v>
      </c>
      <c r="E11" s="22">
        <f t="shared" si="7"/>
        <v>47.61000000000001</v>
      </c>
      <c r="F11" s="4">
        <f t="shared" si="8"/>
        <v>-3.25</v>
      </c>
      <c r="G11" s="4">
        <f t="shared" si="3"/>
        <v>1.5</v>
      </c>
      <c r="H11" s="22">
        <f t="shared" si="4"/>
        <v>-0.48571428571428577</v>
      </c>
      <c r="I11" s="22">
        <f t="shared" si="9"/>
        <v>0.2644897959183673</v>
      </c>
      <c r="J11" s="19">
        <f t="shared" si="2"/>
        <v>23.8</v>
      </c>
      <c r="K11" s="20">
        <f t="shared" si="10"/>
        <v>2.4</v>
      </c>
      <c r="L11" s="24">
        <f t="shared" si="5"/>
        <v>5.949999999999999</v>
      </c>
      <c r="M11" s="4">
        <f t="shared" si="6"/>
        <v>3.4</v>
      </c>
    </row>
    <row r="12" spans="1:13" ht="12.75">
      <c r="A12" s="43">
        <v>8</v>
      </c>
      <c r="B12" s="6">
        <f t="shared" si="0"/>
        <v>3</v>
      </c>
      <c r="C12" s="3">
        <f t="shared" si="1"/>
        <v>24</v>
      </c>
      <c r="D12" s="7">
        <f t="shared" si="11"/>
        <v>-7</v>
      </c>
      <c r="E12" s="22">
        <f t="shared" si="7"/>
        <v>88.36000000000001</v>
      </c>
      <c r="F12" s="4">
        <f t="shared" si="8"/>
        <v>-5.75</v>
      </c>
      <c r="G12" s="4">
        <f t="shared" si="3"/>
        <v>0</v>
      </c>
      <c r="H12" s="22">
        <f t="shared" si="4"/>
        <v>-0.30000000000000004</v>
      </c>
      <c r="I12" s="22">
        <f t="shared" si="9"/>
        <v>0.48999999999999994</v>
      </c>
      <c r="J12" s="19">
        <f t="shared" si="2"/>
        <v>26.2</v>
      </c>
      <c r="K12" s="20">
        <f t="shared" si="10"/>
        <v>2.4</v>
      </c>
      <c r="L12" s="24">
        <f t="shared" si="5"/>
        <v>-2.1999999999999993</v>
      </c>
      <c r="M12" s="4">
        <f t="shared" si="6"/>
        <v>3.275</v>
      </c>
    </row>
    <row r="13" spans="1:13" ht="12.75">
      <c r="A13" s="43">
        <v>9</v>
      </c>
      <c r="B13" s="6">
        <f t="shared" si="0"/>
        <v>1.75</v>
      </c>
      <c r="C13" s="3">
        <f t="shared" si="1"/>
        <v>15.75</v>
      </c>
      <c r="D13" s="7">
        <f t="shared" si="11"/>
        <v>-9.5</v>
      </c>
      <c r="E13" s="22">
        <f t="shared" si="7"/>
        <v>141.61</v>
      </c>
      <c r="F13" s="4">
        <f t="shared" si="8"/>
        <v>-8.25</v>
      </c>
      <c r="G13" s="4">
        <f t="shared" si="3"/>
        <v>-1.5</v>
      </c>
      <c r="H13" s="22">
        <f t="shared" si="4"/>
        <v>-0.15555555555555556</v>
      </c>
      <c r="I13" s="22">
        <f t="shared" si="9"/>
        <v>0.7130864197530864</v>
      </c>
      <c r="J13" s="19">
        <f t="shared" si="2"/>
        <v>28.599999999999998</v>
      </c>
      <c r="K13" s="20">
        <f t="shared" si="10"/>
        <v>2.4</v>
      </c>
      <c r="L13" s="24">
        <f t="shared" si="5"/>
        <v>-12.849999999999998</v>
      </c>
      <c r="M13" s="3">
        <f t="shared" si="6"/>
        <v>3.1777777777777776</v>
      </c>
    </row>
    <row r="14" spans="1:13" ht="12.75">
      <c r="A14" s="43">
        <v>10</v>
      </c>
      <c r="B14" s="6">
        <f t="shared" si="0"/>
        <v>0.5</v>
      </c>
      <c r="C14" s="3">
        <f t="shared" si="1"/>
        <v>5</v>
      </c>
      <c r="D14" s="7">
        <f t="shared" si="11"/>
        <v>-12</v>
      </c>
      <c r="E14" s="22">
        <f t="shared" si="7"/>
        <v>207.36</v>
      </c>
      <c r="F14" s="4">
        <f t="shared" si="8"/>
        <v>-10.75</v>
      </c>
      <c r="G14" s="4">
        <f t="shared" si="3"/>
        <v>-3</v>
      </c>
      <c r="H14" s="22">
        <f t="shared" si="4"/>
        <v>-0.040000000000000036</v>
      </c>
      <c r="I14" s="22">
        <f t="shared" si="9"/>
        <v>0.9216</v>
      </c>
      <c r="J14" s="19">
        <f t="shared" si="2"/>
        <v>31</v>
      </c>
      <c r="K14" s="20">
        <f t="shared" si="10"/>
        <v>2.4</v>
      </c>
      <c r="L14" s="24">
        <f t="shared" si="5"/>
        <v>-26</v>
      </c>
      <c r="M14" s="3">
        <f t="shared" si="6"/>
        <v>3.1</v>
      </c>
    </row>
    <row r="15" spans="1:13" ht="12.75">
      <c r="A15" s="43">
        <v>11</v>
      </c>
      <c r="B15" s="6">
        <f t="shared" si="0"/>
        <v>-0.75</v>
      </c>
      <c r="C15" s="3">
        <f t="shared" si="1"/>
        <v>-8.25</v>
      </c>
      <c r="D15" s="7">
        <f t="shared" si="11"/>
        <v>-14.5</v>
      </c>
      <c r="E15" s="22">
        <f t="shared" si="7"/>
        <v>285.60999999999996</v>
      </c>
      <c r="F15" s="4">
        <f t="shared" si="8"/>
        <v>-13.25</v>
      </c>
      <c r="G15" s="4">
        <f t="shared" si="3"/>
        <v>-4.5</v>
      </c>
      <c r="H15" s="22">
        <f t="shared" si="4"/>
        <v>0.0545454545454545</v>
      </c>
      <c r="I15" s="22">
        <f t="shared" si="9"/>
        <v>1.1120661157024792</v>
      </c>
      <c r="J15" s="19">
        <f t="shared" si="2"/>
        <v>33.4</v>
      </c>
      <c r="K15" s="20">
        <f t="shared" si="10"/>
        <v>2.4</v>
      </c>
      <c r="L15" s="24">
        <f t="shared" si="5"/>
        <v>-41.65</v>
      </c>
      <c r="M15" s="3">
        <f t="shared" si="6"/>
        <v>3.036363636363636</v>
      </c>
    </row>
    <row r="16" spans="1:13" ht="12.75">
      <c r="A16" s="43">
        <v>12</v>
      </c>
      <c r="B16" s="6">
        <f t="shared" si="0"/>
        <v>-2</v>
      </c>
      <c r="C16" s="3">
        <f t="shared" si="1"/>
        <v>-24</v>
      </c>
      <c r="D16" s="7">
        <f t="shared" si="11"/>
        <v>-17</v>
      </c>
      <c r="E16" s="22">
        <f t="shared" si="7"/>
        <v>376.35999999999996</v>
      </c>
      <c r="F16" s="4">
        <f t="shared" si="8"/>
        <v>-15.75</v>
      </c>
      <c r="G16" s="4">
        <f t="shared" si="3"/>
        <v>-6</v>
      </c>
      <c r="H16" s="22">
        <f t="shared" si="4"/>
        <v>0.1333333333333334</v>
      </c>
      <c r="I16" s="22">
        <f t="shared" si="9"/>
        <v>1.2844444444444443</v>
      </c>
      <c r="J16" s="19">
        <f t="shared" si="2"/>
        <v>35.8</v>
      </c>
      <c r="K16" s="20">
        <f t="shared" si="10"/>
        <v>2.4</v>
      </c>
      <c r="L16" s="24">
        <f t="shared" si="5"/>
        <v>-59.8</v>
      </c>
      <c r="M16" s="3">
        <f t="shared" si="6"/>
        <v>2.983333333333333</v>
      </c>
    </row>
    <row r="17" spans="1:13" ht="12.75">
      <c r="A17" s="43">
        <v>13</v>
      </c>
      <c r="B17" s="6">
        <f t="shared" si="0"/>
        <v>-3.25</v>
      </c>
      <c r="C17" s="3">
        <f t="shared" si="1"/>
        <v>-42.25</v>
      </c>
      <c r="D17" s="7">
        <f t="shared" si="11"/>
        <v>-19.5</v>
      </c>
      <c r="E17" s="22">
        <f t="shared" si="7"/>
        <v>479.60999999999996</v>
      </c>
      <c r="F17" s="4">
        <f t="shared" si="8"/>
        <v>-18.25</v>
      </c>
      <c r="G17" s="4">
        <f t="shared" si="3"/>
        <v>-7.5</v>
      </c>
      <c r="H17" s="22">
        <f t="shared" si="4"/>
        <v>0.2</v>
      </c>
      <c r="I17" s="22">
        <f t="shared" si="9"/>
        <v>1.44</v>
      </c>
      <c r="J17" s="19">
        <f t="shared" si="2"/>
        <v>38.2</v>
      </c>
      <c r="K17" s="20">
        <f t="shared" si="10"/>
        <v>2.4</v>
      </c>
      <c r="L17" s="24">
        <f t="shared" si="5"/>
        <v>-80.45</v>
      </c>
      <c r="M17" s="3">
        <f t="shared" si="6"/>
        <v>2.9384615384615387</v>
      </c>
    </row>
    <row r="18" spans="1:13" ht="12.75">
      <c r="A18" s="43">
        <v>14</v>
      </c>
      <c r="B18" s="6">
        <f t="shared" si="0"/>
        <v>-4.5</v>
      </c>
      <c r="C18" s="3">
        <f t="shared" si="1"/>
        <v>-63</v>
      </c>
      <c r="D18" s="7">
        <f t="shared" si="11"/>
        <v>-22</v>
      </c>
      <c r="E18" s="22">
        <f t="shared" si="7"/>
        <v>595.3599999999999</v>
      </c>
      <c r="F18" s="4">
        <f t="shared" si="8"/>
        <v>-20.75</v>
      </c>
      <c r="G18" s="4">
        <f t="shared" si="3"/>
        <v>-9</v>
      </c>
      <c r="H18" s="22">
        <f t="shared" si="4"/>
        <v>0.2571428571428571</v>
      </c>
      <c r="I18" s="22">
        <f t="shared" si="9"/>
        <v>1.580408163265306</v>
      </c>
      <c r="J18" s="19">
        <f t="shared" si="2"/>
        <v>40.6</v>
      </c>
      <c r="K18" s="20">
        <f t="shared" si="10"/>
        <v>2.4</v>
      </c>
      <c r="L18" s="24">
        <f t="shared" si="5"/>
        <v>-103.6</v>
      </c>
      <c r="M18" s="3">
        <f t="shared" si="6"/>
        <v>2.9</v>
      </c>
    </row>
    <row r="19" spans="1:13" ht="12.75">
      <c r="A19" s="43">
        <v>15</v>
      </c>
      <c r="B19" s="6">
        <f t="shared" si="0"/>
        <v>-5.75</v>
      </c>
      <c r="C19" s="3">
        <f t="shared" si="1"/>
        <v>-86.25</v>
      </c>
      <c r="D19" s="7">
        <f t="shared" si="11"/>
        <v>-24.5</v>
      </c>
      <c r="E19" s="22">
        <f t="shared" si="7"/>
        <v>723.6099999999999</v>
      </c>
      <c r="F19" s="4">
        <f t="shared" si="8"/>
        <v>-23.25</v>
      </c>
      <c r="G19" s="4">
        <f t="shared" si="3"/>
        <v>-10.5</v>
      </c>
      <c r="H19" s="22">
        <f t="shared" si="4"/>
        <v>0.30666666666666664</v>
      </c>
      <c r="I19" s="22">
        <f t="shared" si="9"/>
        <v>1.7073777777777777</v>
      </c>
      <c r="J19" s="19">
        <f t="shared" si="2"/>
        <v>43</v>
      </c>
      <c r="K19" s="20">
        <f t="shared" si="10"/>
        <v>2.4</v>
      </c>
      <c r="L19" s="24">
        <f t="shared" si="5"/>
        <v>-129.25</v>
      </c>
      <c r="M19" s="3">
        <f t="shared" si="6"/>
        <v>2.8666666666666667</v>
      </c>
    </row>
    <row r="20" spans="1:13" ht="12.75">
      <c r="A20" s="43">
        <v>16</v>
      </c>
      <c r="B20" s="6">
        <f t="shared" si="0"/>
        <v>-7</v>
      </c>
      <c r="C20" s="3">
        <f t="shared" si="1"/>
        <v>-112</v>
      </c>
      <c r="D20" s="7">
        <f>(C20-C19)</f>
        <v>-25.75</v>
      </c>
      <c r="E20" s="22">
        <f t="shared" si="7"/>
        <v>792.4224999999999</v>
      </c>
      <c r="F20" s="4">
        <f t="shared" si="8"/>
        <v>-25.75</v>
      </c>
      <c r="G20" s="4">
        <f t="shared" si="3"/>
        <v>-12</v>
      </c>
      <c r="H20" s="22">
        <f t="shared" si="4"/>
        <v>0.35000000000000003</v>
      </c>
      <c r="I20" s="22">
        <f t="shared" si="9"/>
        <v>1.8225000000000002</v>
      </c>
      <c r="J20" s="19">
        <f t="shared" si="2"/>
        <v>45.4</v>
      </c>
      <c r="K20" s="20">
        <f t="shared" si="10"/>
        <v>2.4</v>
      </c>
      <c r="L20" s="24">
        <f t="shared" si="5"/>
        <v>-157.4</v>
      </c>
      <c r="M20" s="3">
        <f t="shared" si="6"/>
        <v>2.8375</v>
      </c>
    </row>
    <row r="21" spans="1:12" ht="12.75" hidden="1">
      <c r="A21" s="8" t="s">
        <v>15</v>
      </c>
      <c r="C21" s="3">
        <f>MAX(C3:C20)</f>
        <v>33.75</v>
      </c>
      <c r="E21" s="2">
        <f>MIN(E5:E20)</f>
        <v>0.3600000000000001</v>
      </c>
      <c r="I21" s="2">
        <f>MIN(I5:I20)</f>
        <v>0.006400000000000012</v>
      </c>
      <c r="L21" s="3">
        <f>MAX(L3:L20)</f>
        <v>15.399999999999999</v>
      </c>
    </row>
    <row r="23" ht="12.75"/>
    <row r="24" ht="12.75"/>
    <row r="25" ht="12.75"/>
    <row r="26" ht="12.75"/>
    <row r="27" ht="12.75"/>
    <row r="28" ht="12.75"/>
    <row r="29" ht="12.75"/>
    <row r="30" ht="12.75"/>
    <row r="31" ht="12.75"/>
    <row r="32" ht="12.75"/>
    <row r="33" ht="12.75"/>
    <row r="34" ht="12.75"/>
    <row r="35" ht="12.75"/>
    <row r="36" ht="12.75"/>
  </sheetData>
  <sheetProtection sheet="1" objects="1" scenarios="1"/>
  <conditionalFormatting sqref="C4:C20">
    <cfRule type="cellIs" priority="1" dxfId="0" operator="equal" stopIfTrue="1">
      <formula>$C$21</formula>
    </cfRule>
    <cfRule type="cellIs" priority="2" dxfId="1" operator="lessThan" stopIfTrue="1">
      <formula>0</formula>
    </cfRule>
  </conditionalFormatting>
  <conditionalFormatting sqref="I5:I20 E4:E20">
    <cfRule type="cellIs" priority="3" dxfId="2" operator="between" stopIfTrue="1">
      <formula>-0.899</formula>
      <formula>-1.101</formula>
    </cfRule>
  </conditionalFormatting>
  <conditionalFormatting sqref="H5:H20">
    <cfRule type="expression" priority="4" dxfId="0" stopIfTrue="1">
      <formula>(I5-$I$21)=0</formula>
    </cfRule>
  </conditionalFormatting>
  <conditionalFormatting sqref="L4:L20">
    <cfRule type="cellIs" priority="5" dxfId="3" operator="equal" stopIfTrue="1">
      <formula>$L$21</formula>
    </cfRule>
    <cfRule type="cellIs" priority="6" dxfId="1" operator="lessThan" stopIfTrue="1">
      <formula>0</formula>
    </cfRule>
  </conditionalFormatting>
  <conditionalFormatting sqref="D4:D20">
    <cfRule type="expression" priority="7" dxfId="3" stopIfTrue="1">
      <formula>(E4-$E$21)=0</formula>
    </cfRule>
    <cfRule type="cellIs" priority="8" dxfId="4" operator="lessThan" stopIfTrue="1">
      <formula>0</formula>
    </cfRule>
  </conditionalFormatting>
  <printOptions/>
  <pageMargins left="0.75" right="0.47" top="1" bottom="1" header="0.5" footer="0.5"/>
  <pageSetup horizontalDpi="360" verticalDpi="360" orientation="landscape" r:id="rId3"/>
  <drawing r:id="rId2"/>
  <legacyDrawing r:id="rId1"/>
</worksheet>
</file>

<file path=xl/worksheets/sheet2.xml><?xml version="1.0" encoding="utf-8"?>
<worksheet xmlns="http://schemas.openxmlformats.org/spreadsheetml/2006/main" xmlns:r="http://schemas.openxmlformats.org/officeDocument/2006/relationships">
  <dimension ref="A1:J1"/>
  <sheetViews>
    <sheetView tabSelected="1" workbookViewId="0" topLeftCell="B1">
      <selection activeCell="P1" sqref="P1"/>
    </sheetView>
  </sheetViews>
  <sheetFormatPr defaultColWidth="9.140625" defaultRowHeight="12.75"/>
  <cols>
    <col min="1" max="1" width="12.00390625" style="37" customWidth="1"/>
    <col min="2" max="2" width="7.57421875" style="37" customWidth="1"/>
    <col min="3" max="3" width="9.140625" style="37" customWidth="1"/>
    <col min="4" max="4" width="10.8515625" style="37" customWidth="1"/>
    <col min="5" max="6" width="9.140625" style="37" customWidth="1"/>
    <col min="7" max="7" width="7.421875" style="37" customWidth="1"/>
    <col min="8" max="8" width="9.140625" style="37" customWidth="1"/>
    <col min="9" max="9" width="11.421875" style="37" customWidth="1"/>
    <col min="10" max="10" width="7.8515625" style="37" customWidth="1"/>
    <col min="11" max="16384" width="9.140625" style="37" customWidth="1"/>
  </cols>
  <sheetData>
    <row r="1" spans="1:10" ht="33" customHeight="1" thickBot="1">
      <c r="A1" s="29" t="s">
        <v>16</v>
      </c>
      <c r="B1" s="30" t="s">
        <v>17</v>
      </c>
      <c r="C1" s="31">
        <f>'Linear Demand'!C1</f>
        <v>13</v>
      </c>
      <c r="D1" s="32">
        <f>'Linear Demand'!D1</f>
        <v>-1.25</v>
      </c>
      <c r="E1" s="33" t="s">
        <v>19</v>
      </c>
      <c r="F1" s="34">
        <v>85</v>
      </c>
      <c r="G1" s="35" t="s">
        <v>18</v>
      </c>
      <c r="H1" s="31">
        <f>'Linear Demand'!J1</f>
        <v>7</v>
      </c>
      <c r="I1" s="36">
        <f>'Linear Demand'!K1</f>
        <v>2.4</v>
      </c>
      <c r="J1" s="33" t="s">
        <v>19</v>
      </c>
    </row>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sheetData>
  <sheetProtection sheet="1" objects="1" scenarios="1"/>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dimension ref="A1:J1"/>
  <sheetViews>
    <sheetView workbookViewId="0" topLeftCell="A1">
      <selection activeCell="M1" sqref="M1"/>
    </sheetView>
  </sheetViews>
  <sheetFormatPr defaultColWidth="9.140625" defaultRowHeight="12.75"/>
  <cols>
    <col min="1" max="1" width="12.00390625" style="37" customWidth="1"/>
    <col min="2" max="2" width="7.57421875" style="37" customWidth="1"/>
    <col min="3" max="3" width="9.140625" style="37" customWidth="1"/>
    <col min="4" max="4" width="10.8515625" style="37" customWidth="1"/>
    <col min="5" max="6" width="9.140625" style="37" customWidth="1"/>
    <col min="7" max="7" width="7.421875" style="37" customWidth="1"/>
    <col min="8" max="8" width="9.140625" style="37" customWidth="1"/>
    <col min="9" max="9" width="11.421875" style="37" customWidth="1"/>
    <col min="10" max="10" width="7.8515625" style="37" customWidth="1"/>
    <col min="11" max="16384" width="9.140625" style="37" customWidth="1"/>
  </cols>
  <sheetData>
    <row r="1" spans="1:10" ht="33" customHeight="1" thickBot="1">
      <c r="A1" s="29" t="s">
        <v>16</v>
      </c>
      <c r="B1" s="30" t="s">
        <v>17</v>
      </c>
      <c r="C1" s="31">
        <f>'Linear Demand'!C1</f>
        <v>13</v>
      </c>
      <c r="D1" s="32">
        <f>'Linear Demand'!D1</f>
        <v>-1.25</v>
      </c>
      <c r="E1" s="33" t="s">
        <v>19</v>
      </c>
      <c r="F1" s="34">
        <v>85</v>
      </c>
      <c r="G1" s="35" t="s">
        <v>18</v>
      </c>
      <c r="H1" s="31">
        <f>'Linear Demand'!J1</f>
        <v>7</v>
      </c>
      <c r="I1" s="36">
        <f>'Linear Demand'!K1</f>
        <v>2.4</v>
      </c>
      <c r="J1" s="33" t="s">
        <v>19</v>
      </c>
    </row>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sheetData>
  <sheetProtection sheet="1" objects="1" scenarios="1"/>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Sheet2"/>
  <dimension ref="A1:I21"/>
  <sheetViews>
    <sheetView workbookViewId="0" topLeftCell="A1">
      <selection activeCell="E21" sqref="E21"/>
    </sheetView>
  </sheetViews>
  <sheetFormatPr defaultColWidth="9.140625" defaultRowHeight="12.75"/>
  <sheetData>
    <row r="1" spans="1:9" ht="12.75">
      <c r="A1" t="s">
        <v>0</v>
      </c>
      <c r="B1" t="s">
        <v>1</v>
      </c>
      <c r="C1" t="s">
        <v>2</v>
      </c>
      <c r="D1" s="1" t="s">
        <v>3</v>
      </c>
      <c r="E1" t="s">
        <v>4</v>
      </c>
      <c r="F1" t="s">
        <v>5</v>
      </c>
      <c r="G1" t="s">
        <v>6</v>
      </c>
      <c r="H1" t="s">
        <v>7</v>
      </c>
      <c r="I1" t="s">
        <v>8</v>
      </c>
    </row>
    <row r="2" spans="1:8" ht="12.75">
      <c r="A2">
        <v>0</v>
      </c>
      <c r="B2">
        <f>(12-0.75*A2)</f>
        <v>12</v>
      </c>
      <c r="C2">
        <f>A2*B2</f>
        <v>0</v>
      </c>
      <c r="D2">
        <f>(12-1.5*A2)</f>
        <v>12</v>
      </c>
      <c r="F2">
        <f>(40+A2)</f>
        <v>40</v>
      </c>
      <c r="G2">
        <v>1</v>
      </c>
      <c r="H2">
        <f>(C2-F2)</f>
        <v>-40</v>
      </c>
    </row>
    <row r="3" spans="1:9" ht="12.75">
      <c r="A3">
        <v>1</v>
      </c>
      <c r="B3">
        <f aca="true" t="shared" si="0" ref="B3:B18">(12-0.75*A3)</f>
        <v>11.25</v>
      </c>
      <c r="C3">
        <f aca="true" t="shared" si="1" ref="C3:C18">A3*B3</f>
        <v>11.25</v>
      </c>
      <c r="D3">
        <f aca="true" t="shared" si="2" ref="D3:D18">(12-1.5*A3)</f>
        <v>10.5</v>
      </c>
      <c r="E3">
        <f>-(4/3)*((12/A3)-0.75)</f>
        <v>-15</v>
      </c>
      <c r="F3">
        <f aca="true" t="shared" si="3" ref="F3:F18">(40+A3)</f>
        <v>41</v>
      </c>
      <c r="G3">
        <f>(F3-40)/A3</f>
        <v>1</v>
      </c>
      <c r="H3">
        <f aca="true" t="shared" si="4" ref="H3:H18">(C3-F3)</f>
        <v>-29.75</v>
      </c>
      <c r="I3">
        <f>F3/A3</f>
        <v>41</v>
      </c>
    </row>
    <row r="4" spans="1:9" ht="12.75">
      <c r="A4">
        <v>2</v>
      </c>
      <c r="B4">
        <f t="shared" si="0"/>
        <v>10.5</v>
      </c>
      <c r="C4">
        <f t="shared" si="1"/>
        <v>21</v>
      </c>
      <c r="D4">
        <f t="shared" si="2"/>
        <v>9</v>
      </c>
      <c r="E4">
        <f aca="true" t="shared" si="5" ref="E4:E18">-(4/3)*((12/A4)-0.75)</f>
        <v>-7</v>
      </c>
      <c r="F4">
        <f t="shared" si="3"/>
        <v>42</v>
      </c>
      <c r="G4">
        <f aca="true" t="shared" si="6" ref="G4:G18">(F4-40)/A4</f>
        <v>1</v>
      </c>
      <c r="H4">
        <f t="shared" si="4"/>
        <v>-21</v>
      </c>
      <c r="I4">
        <f aca="true" t="shared" si="7" ref="I4:I18">F4/A4</f>
        <v>21</v>
      </c>
    </row>
    <row r="5" spans="1:9" ht="12.75">
      <c r="A5">
        <v>3</v>
      </c>
      <c r="B5">
        <f t="shared" si="0"/>
        <v>9.75</v>
      </c>
      <c r="C5">
        <f t="shared" si="1"/>
        <v>29.25</v>
      </c>
      <c r="D5">
        <f t="shared" si="2"/>
        <v>7.5</v>
      </c>
      <c r="E5">
        <f t="shared" si="5"/>
        <v>-4.333333333333333</v>
      </c>
      <c r="F5">
        <f t="shared" si="3"/>
        <v>43</v>
      </c>
      <c r="G5">
        <f t="shared" si="6"/>
        <v>1</v>
      </c>
      <c r="H5">
        <f t="shared" si="4"/>
        <v>-13.75</v>
      </c>
      <c r="I5">
        <f t="shared" si="7"/>
        <v>14.333333333333334</v>
      </c>
    </row>
    <row r="6" spans="1:9" ht="12.75">
      <c r="A6">
        <v>4</v>
      </c>
      <c r="B6">
        <f t="shared" si="0"/>
        <v>9</v>
      </c>
      <c r="C6">
        <f t="shared" si="1"/>
        <v>36</v>
      </c>
      <c r="D6">
        <f t="shared" si="2"/>
        <v>6</v>
      </c>
      <c r="E6">
        <f t="shared" si="5"/>
        <v>-3</v>
      </c>
      <c r="F6">
        <f t="shared" si="3"/>
        <v>44</v>
      </c>
      <c r="G6">
        <f t="shared" si="6"/>
        <v>1</v>
      </c>
      <c r="H6">
        <f t="shared" si="4"/>
        <v>-8</v>
      </c>
      <c r="I6">
        <f t="shared" si="7"/>
        <v>11</v>
      </c>
    </row>
    <row r="7" spans="1:9" ht="12.75">
      <c r="A7">
        <v>5</v>
      </c>
      <c r="B7">
        <f t="shared" si="0"/>
        <v>8.25</v>
      </c>
      <c r="C7">
        <f t="shared" si="1"/>
        <v>41.25</v>
      </c>
      <c r="D7">
        <f t="shared" si="2"/>
        <v>4.5</v>
      </c>
      <c r="E7">
        <f t="shared" si="5"/>
        <v>-2.1999999999999997</v>
      </c>
      <c r="F7">
        <f t="shared" si="3"/>
        <v>45</v>
      </c>
      <c r="G7">
        <f t="shared" si="6"/>
        <v>1</v>
      </c>
      <c r="H7">
        <f t="shared" si="4"/>
        <v>-3.75</v>
      </c>
      <c r="I7">
        <f t="shared" si="7"/>
        <v>9</v>
      </c>
    </row>
    <row r="8" spans="1:9" ht="12.75">
      <c r="A8">
        <v>6</v>
      </c>
      <c r="B8">
        <f t="shared" si="0"/>
        <v>7.5</v>
      </c>
      <c r="C8">
        <f t="shared" si="1"/>
        <v>45</v>
      </c>
      <c r="D8">
        <f t="shared" si="2"/>
        <v>3</v>
      </c>
      <c r="E8">
        <f t="shared" si="5"/>
        <v>-1.6666666666666665</v>
      </c>
      <c r="F8">
        <f t="shared" si="3"/>
        <v>46</v>
      </c>
      <c r="G8">
        <f t="shared" si="6"/>
        <v>1</v>
      </c>
      <c r="H8">
        <f t="shared" si="4"/>
        <v>-1</v>
      </c>
      <c r="I8">
        <f t="shared" si="7"/>
        <v>7.666666666666667</v>
      </c>
    </row>
    <row r="9" spans="1:9" ht="12.75">
      <c r="A9">
        <v>7</v>
      </c>
      <c r="B9">
        <f t="shared" si="0"/>
        <v>6.75</v>
      </c>
      <c r="C9">
        <f t="shared" si="1"/>
        <v>47.25</v>
      </c>
      <c r="D9">
        <f t="shared" si="2"/>
        <v>1.5</v>
      </c>
      <c r="E9">
        <f t="shared" si="5"/>
        <v>-1.2857142857142856</v>
      </c>
      <c r="F9">
        <f t="shared" si="3"/>
        <v>47</v>
      </c>
      <c r="G9">
        <f t="shared" si="6"/>
        <v>1</v>
      </c>
      <c r="H9">
        <f t="shared" si="4"/>
        <v>0.25</v>
      </c>
      <c r="I9">
        <f t="shared" si="7"/>
        <v>6.714285714285714</v>
      </c>
    </row>
    <row r="10" spans="1:9" ht="12.75">
      <c r="A10">
        <v>8</v>
      </c>
      <c r="B10">
        <f t="shared" si="0"/>
        <v>6</v>
      </c>
      <c r="C10">
        <f t="shared" si="1"/>
        <v>48</v>
      </c>
      <c r="D10">
        <f t="shared" si="2"/>
        <v>0</v>
      </c>
      <c r="E10">
        <f t="shared" si="5"/>
        <v>-1</v>
      </c>
      <c r="F10">
        <f t="shared" si="3"/>
        <v>48</v>
      </c>
      <c r="G10">
        <f t="shared" si="6"/>
        <v>1</v>
      </c>
      <c r="H10">
        <f t="shared" si="4"/>
        <v>0</v>
      </c>
      <c r="I10">
        <f t="shared" si="7"/>
        <v>6</v>
      </c>
    </row>
    <row r="11" spans="1:9" ht="12.75">
      <c r="A11">
        <v>9</v>
      </c>
      <c r="B11">
        <f t="shared" si="0"/>
        <v>5.25</v>
      </c>
      <c r="C11">
        <f t="shared" si="1"/>
        <v>47.25</v>
      </c>
      <c r="D11">
        <f t="shared" si="2"/>
        <v>-1.5</v>
      </c>
      <c r="E11">
        <f t="shared" si="5"/>
        <v>-0.7777777777777777</v>
      </c>
      <c r="F11">
        <f t="shared" si="3"/>
        <v>49</v>
      </c>
      <c r="G11">
        <f t="shared" si="6"/>
        <v>1</v>
      </c>
      <c r="H11">
        <f t="shared" si="4"/>
        <v>-1.75</v>
      </c>
      <c r="I11">
        <f t="shared" si="7"/>
        <v>5.444444444444445</v>
      </c>
    </row>
    <row r="12" spans="1:9" ht="12.75">
      <c r="A12">
        <v>10</v>
      </c>
      <c r="B12">
        <f t="shared" si="0"/>
        <v>4.5</v>
      </c>
      <c r="C12">
        <f t="shared" si="1"/>
        <v>45</v>
      </c>
      <c r="D12">
        <f t="shared" si="2"/>
        <v>-3</v>
      </c>
      <c r="E12">
        <f t="shared" si="5"/>
        <v>-0.5999999999999999</v>
      </c>
      <c r="F12">
        <f t="shared" si="3"/>
        <v>50</v>
      </c>
      <c r="G12">
        <f t="shared" si="6"/>
        <v>1</v>
      </c>
      <c r="H12">
        <f t="shared" si="4"/>
        <v>-5</v>
      </c>
      <c r="I12">
        <f t="shared" si="7"/>
        <v>5</v>
      </c>
    </row>
    <row r="13" spans="1:9" ht="12.75">
      <c r="A13">
        <v>11</v>
      </c>
      <c r="B13">
        <f t="shared" si="0"/>
        <v>3.75</v>
      </c>
      <c r="C13">
        <f t="shared" si="1"/>
        <v>41.25</v>
      </c>
      <c r="D13">
        <f t="shared" si="2"/>
        <v>-4.5</v>
      </c>
      <c r="E13">
        <f t="shared" si="5"/>
        <v>-0.4545454545454544</v>
      </c>
      <c r="F13">
        <f t="shared" si="3"/>
        <v>51</v>
      </c>
      <c r="G13">
        <f t="shared" si="6"/>
        <v>1</v>
      </c>
      <c r="H13">
        <f t="shared" si="4"/>
        <v>-9.75</v>
      </c>
      <c r="I13">
        <f t="shared" si="7"/>
        <v>4.636363636363637</v>
      </c>
    </row>
    <row r="14" spans="1:9" ht="12.75">
      <c r="A14">
        <v>12</v>
      </c>
      <c r="B14">
        <f t="shared" si="0"/>
        <v>3</v>
      </c>
      <c r="C14">
        <f t="shared" si="1"/>
        <v>36</v>
      </c>
      <c r="D14">
        <f t="shared" si="2"/>
        <v>-6</v>
      </c>
      <c r="E14">
        <f t="shared" si="5"/>
        <v>-0.3333333333333333</v>
      </c>
      <c r="F14">
        <f t="shared" si="3"/>
        <v>52</v>
      </c>
      <c r="G14">
        <f t="shared" si="6"/>
        <v>1</v>
      </c>
      <c r="H14">
        <f t="shared" si="4"/>
        <v>-16</v>
      </c>
      <c r="I14">
        <f t="shared" si="7"/>
        <v>4.333333333333333</v>
      </c>
    </row>
    <row r="15" spans="1:9" ht="12.75">
      <c r="A15">
        <v>13</v>
      </c>
      <c r="B15">
        <f t="shared" si="0"/>
        <v>2.25</v>
      </c>
      <c r="C15">
        <f t="shared" si="1"/>
        <v>29.25</v>
      </c>
      <c r="D15">
        <f t="shared" si="2"/>
        <v>-7.5</v>
      </c>
      <c r="E15">
        <f t="shared" si="5"/>
        <v>-0.23076923076923084</v>
      </c>
      <c r="F15">
        <f t="shared" si="3"/>
        <v>53</v>
      </c>
      <c r="G15">
        <f t="shared" si="6"/>
        <v>1</v>
      </c>
      <c r="H15">
        <f t="shared" si="4"/>
        <v>-23.75</v>
      </c>
      <c r="I15">
        <f t="shared" si="7"/>
        <v>4.076923076923077</v>
      </c>
    </row>
    <row r="16" spans="1:9" ht="12.75">
      <c r="A16">
        <v>14</v>
      </c>
      <c r="B16">
        <f t="shared" si="0"/>
        <v>1.5</v>
      </c>
      <c r="C16">
        <f t="shared" si="1"/>
        <v>21</v>
      </c>
      <c r="D16">
        <f t="shared" si="2"/>
        <v>-9</v>
      </c>
      <c r="E16">
        <f t="shared" si="5"/>
        <v>-0.1428571428571428</v>
      </c>
      <c r="F16">
        <f t="shared" si="3"/>
        <v>54</v>
      </c>
      <c r="G16">
        <f t="shared" si="6"/>
        <v>1</v>
      </c>
      <c r="H16">
        <f t="shared" si="4"/>
        <v>-33</v>
      </c>
      <c r="I16">
        <f t="shared" si="7"/>
        <v>3.857142857142857</v>
      </c>
    </row>
    <row r="17" spans="1:9" ht="12.75">
      <c r="A17">
        <v>15</v>
      </c>
      <c r="B17">
        <f t="shared" si="0"/>
        <v>0.75</v>
      </c>
      <c r="C17">
        <f t="shared" si="1"/>
        <v>11.25</v>
      </c>
      <c r="D17">
        <f t="shared" si="2"/>
        <v>-10.5</v>
      </c>
      <c r="E17">
        <f t="shared" si="5"/>
        <v>-0.06666666666666672</v>
      </c>
      <c r="F17">
        <f t="shared" si="3"/>
        <v>55</v>
      </c>
      <c r="G17">
        <f t="shared" si="6"/>
        <v>1</v>
      </c>
      <c r="H17">
        <f t="shared" si="4"/>
        <v>-43.75</v>
      </c>
      <c r="I17">
        <f t="shared" si="7"/>
        <v>3.6666666666666665</v>
      </c>
    </row>
    <row r="18" spans="1:9" ht="12.75">
      <c r="A18">
        <v>16</v>
      </c>
      <c r="B18">
        <f t="shared" si="0"/>
        <v>0</v>
      </c>
      <c r="C18">
        <f t="shared" si="1"/>
        <v>0</v>
      </c>
      <c r="D18">
        <f t="shared" si="2"/>
        <v>-12</v>
      </c>
      <c r="E18">
        <f t="shared" si="5"/>
        <v>0</v>
      </c>
      <c r="F18">
        <f t="shared" si="3"/>
        <v>56</v>
      </c>
      <c r="G18">
        <f t="shared" si="6"/>
        <v>1</v>
      </c>
      <c r="H18">
        <f t="shared" si="4"/>
        <v>-56</v>
      </c>
      <c r="I18">
        <f t="shared" si="7"/>
        <v>3.5</v>
      </c>
    </row>
    <row r="21" ht="12.75">
      <c r="E21" t="s">
        <v>10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A1:I21"/>
  <sheetViews>
    <sheetView workbookViewId="0" topLeftCell="A1">
      <selection activeCell="C21" sqref="C21"/>
    </sheetView>
  </sheetViews>
  <sheetFormatPr defaultColWidth="9.140625" defaultRowHeight="12.75"/>
  <sheetData>
    <row r="1" spans="1:9" ht="12.75">
      <c r="A1" t="s">
        <v>0</v>
      </c>
      <c r="B1" t="s">
        <v>1</v>
      </c>
      <c r="C1" t="s">
        <v>2</v>
      </c>
      <c r="D1" s="1" t="s">
        <v>3</v>
      </c>
      <c r="E1" t="s">
        <v>4</v>
      </c>
      <c r="F1" t="s">
        <v>5</v>
      </c>
      <c r="G1" t="s">
        <v>6</v>
      </c>
      <c r="H1" t="s">
        <v>7</v>
      </c>
      <c r="I1" t="s">
        <v>8</v>
      </c>
    </row>
    <row r="2" spans="1:8" ht="12.75">
      <c r="A2">
        <v>0</v>
      </c>
      <c r="B2">
        <f>(12-0.75*A2)</f>
        <v>12</v>
      </c>
      <c r="C2">
        <f>A2*B2</f>
        <v>0</v>
      </c>
      <c r="D2">
        <f>(12-1.5*A2)</f>
        <v>12</v>
      </c>
      <c r="F2">
        <f>(50+A2)</f>
        <v>50</v>
      </c>
      <c r="G2">
        <v>1</v>
      </c>
      <c r="H2">
        <f>(C2-F2)</f>
        <v>-50</v>
      </c>
    </row>
    <row r="3" spans="1:9" ht="12.75">
      <c r="A3">
        <v>1</v>
      </c>
      <c r="B3">
        <f aca="true" t="shared" si="0" ref="B3:B18">(12-0.75*A3)</f>
        <v>11.25</v>
      </c>
      <c r="C3">
        <f aca="true" t="shared" si="1" ref="C3:C18">A3*B3</f>
        <v>11.25</v>
      </c>
      <c r="D3">
        <f aca="true" t="shared" si="2" ref="D3:D18">(12-1.5*A3)</f>
        <v>10.5</v>
      </c>
      <c r="E3">
        <f>-(4/3)*((12/A3)-0.75)</f>
        <v>-15</v>
      </c>
      <c r="F3">
        <f aca="true" t="shared" si="3" ref="F3:F18">(50+A3)</f>
        <v>51</v>
      </c>
      <c r="G3">
        <f>(F3-50)/A3</f>
        <v>1</v>
      </c>
      <c r="H3">
        <f aca="true" t="shared" si="4" ref="H3:H18">(C3-F3)</f>
        <v>-39.75</v>
      </c>
      <c r="I3">
        <f>F3/A3</f>
        <v>51</v>
      </c>
    </row>
    <row r="4" spans="1:9" ht="12.75">
      <c r="A4">
        <v>2</v>
      </c>
      <c r="B4">
        <f t="shared" si="0"/>
        <v>10.5</v>
      </c>
      <c r="C4">
        <f t="shared" si="1"/>
        <v>21</v>
      </c>
      <c r="D4">
        <f t="shared" si="2"/>
        <v>9</v>
      </c>
      <c r="E4">
        <f aca="true" t="shared" si="5" ref="E4:E18">-(4/3)*((12/A4)-0.75)</f>
        <v>-7</v>
      </c>
      <c r="F4">
        <f t="shared" si="3"/>
        <v>52</v>
      </c>
      <c r="G4">
        <f aca="true" t="shared" si="6" ref="G4:G18">(F4-50)/A4</f>
        <v>1</v>
      </c>
      <c r="H4">
        <f t="shared" si="4"/>
        <v>-31</v>
      </c>
      <c r="I4">
        <f aca="true" t="shared" si="7" ref="I4:I18">F4/A4</f>
        <v>26</v>
      </c>
    </row>
    <row r="5" spans="1:9" ht="12.75">
      <c r="A5">
        <v>3</v>
      </c>
      <c r="B5">
        <f t="shared" si="0"/>
        <v>9.75</v>
      </c>
      <c r="C5">
        <f t="shared" si="1"/>
        <v>29.25</v>
      </c>
      <c r="D5">
        <f t="shared" si="2"/>
        <v>7.5</v>
      </c>
      <c r="E5">
        <f t="shared" si="5"/>
        <v>-4.333333333333333</v>
      </c>
      <c r="F5">
        <f t="shared" si="3"/>
        <v>53</v>
      </c>
      <c r="G5">
        <f t="shared" si="6"/>
        <v>1</v>
      </c>
      <c r="H5">
        <f t="shared" si="4"/>
        <v>-23.75</v>
      </c>
      <c r="I5">
        <f t="shared" si="7"/>
        <v>17.666666666666668</v>
      </c>
    </row>
    <row r="6" spans="1:9" ht="12.75">
      <c r="A6">
        <v>4</v>
      </c>
      <c r="B6">
        <f t="shared" si="0"/>
        <v>9</v>
      </c>
      <c r="C6">
        <f t="shared" si="1"/>
        <v>36</v>
      </c>
      <c r="D6">
        <f t="shared" si="2"/>
        <v>6</v>
      </c>
      <c r="E6">
        <f t="shared" si="5"/>
        <v>-3</v>
      </c>
      <c r="F6">
        <f t="shared" si="3"/>
        <v>54</v>
      </c>
      <c r="G6">
        <f t="shared" si="6"/>
        <v>1</v>
      </c>
      <c r="H6">
        <f t="shared" si="4"/>
        <v>-18</v>
      </c>
      <c r="I6">
        <f t="shared" si="7"/>
        <v>13.5</v>
      </c>
    </row>
    <row r="7" spans="1:9" ht="12.75">
      <c r="A7">
        <v>5</v>
      </c>
      <c r="B7">
        <f t="shared" si="0"/>
        <v>8.25</v>
      </c>
      <c r="C7">
        <f t="shared" si="1"/>
        <v>41.25</v>
      </c>
      <c r="D7">
        <f t="shared" si="2"/>
        <v>4.5</v>
      </c>
      <c r="E7">
        <f t="shared" si="5"/>
        <v>-2.1999999999999997</v>
      </c>
      <c r="F7">
        <f t="shared" si="3"/>
        <v>55</v>
      </c>
      <c r="G7">
        <f t="shared" si="6"/>
        <v>1</v>
      </c>
      <c r="H7">
        <f t="shared" si="4"/>
        <v>-13.75</v>
      </c>
      <c r="I7">
        <f t="shared" si="7"/>
        <v>11</v>
      </c>
    </row>
    <row r="8" spans="1:9" ht="12.75">
      <c r="A8">
        <v>6</v>
      </c>
      <c r="B8">
        <f t="shared" si="0"/>
        <v>7.5</v>
      </c>
      <c r="C8">
        <f t="shared" si="1"/>
        <v>45</v>
      </c>
      <c r="D8">
        <f t="shared" si="2"/>
        <v>3</v>
      </c>
      <c r="E8">
        <f t="shared" si="5"/>
        <v>-1.6666666666666665</v>
      </c>
      <c r="F8">
        <f t="shared" si="3"/>
        <v>56</v>
      </c>
      <c r="G8">
        <f t="shared" si="6"/>
        <v>1</v>
      </c>
      <c r="H8">
        <f t="shared" si="4"/>
        <v>-11</v>
      </c>
      <c r="I8">
        <f t="shared" si="7"/>
        <v>9.333333333333334</v>
      </c>
    </row>
    <row r="9" spans="1:9" ht="12.75">
      <c r="A9">
        <v>7</v>
      </c>
      <c r="B9">
        <f t="shared" si="0"/>
        <v>6.75</v>
      </c>
      <c r="C9">
        <f t="shared" si="1"/>
        <v>47.25</v>
      </c>
      <c r="D9">
        <f t="shared" si="2"/>
        <v>1.5</v>
      </c>
      <c r="E9">
        <f t="shared" si="5"/>
        <v>-1.2857142857142856</v>
      </c>
      <c r="F9">
        <f t="shared" si="3"/>
        <v>57</v>
      </c>
      <c r="G9">
        <f t="shared" si="6"/>
        <v>1</v>
      </c>
      <c r="H9">
        <f t="shared" si="4"/>
        <v>-9.75</v>
      </c>
      <c r="I9">
        <f t="shared" si="7"/>
        <v>8.142857142857142</v>
      </c>
    </row>
    <row r="10" spans="1:9" ht="12.75">
      <c r="A10">
        <v>8</v>
      </c>
      <c r="B10">
        <f t="shared" si="0"/>
        <v>6</v>
      </c>
      <c r="C10">
        <f t="shared" si="1"/>
        <v>48</v>
      </c>
      <c r="D10">
        <f t="shared" si="2"/>
        <v>0</v>
      </c>
      <c r="E10">
        <f t="shared" si="5"/>
        <v>-1</v>
      </c>
      <c r="F10">
        <f t="shared" si="3"/>
        <v>58</v>
      </c>
      <c r="G10">
        <f t="shared" si="6"/>
        <v>1</v>
      </c>
      <c r="H10">
        <f t="shared" si="4"/>
        <v>-10</v>
      </c>
      <c r="I10">
        <f t="shared" si="7"/>
        <v>7.25</v>
      </c>
    </row>
    <row r="11" spans="1:9" ht="12.75">
      <c r="A11">
        <v>9</v>
      </c>
      <c r="B11">
        <f t="shared" si="0"/>
        <v>5.25</v>
      </c>
      <c r="C11">
        <f t="shared" si="1"/>
        <v>47.25</v>
      </c>
      <c r="D11">
        <f t="shared" si="2"/>
        <v>-1.5</v>
      </c>
      <c r="E11">
        <f t="shared" si="5"/>
        <v>-0.7777777777777777</v>
      </c>
      <c r="F11">
        <f t="shared" si="3"/>
        <v>59</v>
      </c>
      <c r="G11">
        <f t="shared" si="6"/>
        <v>1</v>
      </c>
      <c r="H11">
        <f t="shared" si="4"/>
        <v>-11.75</v>
      </c>
      <c r="I11">
        <f t="shared" si="7"/>
        <v>6.555555555555555</v>
      </c>
    </row>
    <row r="12" spans="1:9" ht="12.75">
      <c r="A12">
        <v>10</v>
      </c>
      <c r="B12">
        <f t="shared" si="0"/>
        <v>4.5</v>
      </c>
      <c r="C12">
        <f t="shared" si="1"/>
        <v>45</v>
      </c>
      <c r="D12">
        <f t="shared" si="2"/>
        <v>-3</v>
      </c>
      <c r="E12">
        <f t="shared" si="5"/>
        <v>-0.5999999999999999</v>
      </c>
      <c r="F12">
        <f t="shared" si="3"/>
        <v>60</v>
      </c>
      <c r="G12">
        <f t="shared" si="6"/>
        <v>1</v>
      </c>
      <c r="H12">
        <f t="shared" si="4"/>
        <v>-15</v>
      </c>
      <c r="I12">
        <f t="shared" si="7"/>
        <v>6</v>
      </c>
    </row>
    <row r="13" spans="1:9" ht="12.75">
      <c r="A13">
        <v>11</v>
      </c>
      <c r="B13">
        <f t="shared" si="0"/>
        <v>3.75</v>
      </c>
      <c r="C13">
        <f t="shared" si="1"/>
        <v>41.25</v>
      </c>
      <c r="D13">
        <f t="shared" si="2"/>
        <v>-4.5</v>
      </c>
      <c r="E13">
        <f t="shared" si="5"/>
        <v>-0.4545454545454544</v>
      </c>
      <c r="F13">
        <f t="shared" si="3"/>
        <v>61</v>
      </c>
      <c r="G13">
        <f t="shared" si="6"/>
        <v>1</v>
      </c>
      <c r="H13">
        <f t="shared" si="4"/>
        <v>-19.75</v>
      </c>
      <c r="I13">
        <f t="shared" si="7"/>
        <v>5.545454545454546</v>
      </c>
    </row>
    <row r="14" spans="1:9" ht="12.75">
      <c r="A14">
        <v>12</v>
      </c>
      <c r="B14">
        <f t="shared" si="0"/>
        <v>3</v>
      </c>
      <c r="C14">
        <f t="shared" si="1"/>
        <v>36</v>
      </c>
      <c r="D14">
        <f t="shared" si="2"/>
        <v>-6</v>
      </c>
      <c r="E14">
        <f t="shared" si="5"/>
        <v>-0.3333333333333333</v>
      </c>
      <c r="F14">
        <f t="shared" si="3"/>
        <v>62</v>
      </c>
      <c r="G14">
        <f t="shared" si="6"/>
        <v>1</v>
      </c>
      <c r="H14">
        <f t="shared" si="4"/>
        <v>-26</v>
      </c>
      <c r="I14">
        <f t="shared" si="7"/>
        <v>5.166666666666667</v>
      </c>
    </row>
    <row r="15" spans="1:9" ht="12.75">
      <c r="A15">
        <v>13</v>
      </c>
      <c r="B15">
        <f t="shared" si="0"/>
        <v>2.25</v>
      </c>
      <c r="C15">
        <f t="shared" si="1"/>
        <v>29.25</v>
      </c>
      <c r="D15">
        <f t="shared" si="2"/>
        <v>-7.5</v>
      </c>
      <c r="E15">
        <f t="shared" si="5"/>
        <v>-0.23076923076923084</v>
      </c>
      <c r="F15">
        <f t="shared" si="3"/>
        <v>63</v>
      </c>
      <c r="G15">
        <f t="shared" si="6"/>
        <v>1</v>
      </c>
      <c r="H15">
        <f t="shared" si="4"/>
        <v>-33.75</v>
      </c>
      <c r="I15">
        <f t="shared" si="7"/>
        <v>4.846153846153846</v>
      </c>
    </row>
    <row r="16" spans="1:9" ht="12.75">
      <c r="A16">
        <v>14</v>
      </c>
      <c r="B16">
        <f t="shared" si="0"/>
        <v>1.5</v>
      </c>
      <c r="C16">
        <f t="shared" si="1"/>
        <v>21</v>
      </c>
      <c r="D16">
        <f t="shared" si="2"/>
        <v>-9</v>
      </c>
      <c r="E16">
        <f t="shared" si="5"/>
        <v>-0.1428571428571428</v>
      </c>
      <c r="F16">
        <f t="shared" si="3"/>
        <v>64</v>
      </c>
      <c r="G16">
        <f t="shared" si="6"/>
        <v>1</v>
      </c>
      <c r="H16">
        <f t="shared" si="4"/>
        <v>-43</v>
      </c>
      <c r="I16">
        <f t="shared" si="7"/>
        <v>4.571428571428571</v>
      </c>
    </row>
    <row r="17" spans="1:9" ht="12.75">
      <c r="A17">
        <v>15</v>
      </c>
      <c r="B17">
        <f t="shared" si="0"/>
        <v>0.75</v>
      </c>
      <c r="C17">
        <f t="shared" si="1"/>
        <v>11.25</v>
      </c>
      <c r="D17">
        <f t="shared" si="2"/>
        <v>-10.5</v>
      </c>
      <c r="E17">
        <f t="shared" si="5"/>
        <v>-0.06666666666666672</v>
      </c>
      <c r="F17">
        <f t="shared" si="3"/>
        <v>65</v>
      </c>
      <c r="G17">
        <f t="shared" si="6"/>
        <v>1</v>
      </c>
      <c r="H17">
        <f t="shared" si="4"/>
        <v>-53.75</v>
      </c>
      <c r="I17">
        <f t="shared" si="7"/>
        <v>4.333333333333333</v>
      </c>
    </row>
    <row r="18" spans="1:9" ht="12.75">
      <c r="A18">
        <v>16</v>
      </c>
      <c r="B18">
        <f t="shared" si="0"/>
        <v>0</v>
      </c>
      <c r="C18">
        <f t="shared" si="1"/>
        <v>0</v>
      </c>
      <c r="D18">
        <f t="shared" si="2"/>
        <v>-12</v>
      </c>
      <c r="E18">
        <f t="shared" si="5"/>
        <v>0</v>
      </c>
      <c r="F18">
        <f t="shared" si="3"/>
        <v>66</v>
      </c>
      <c r="G18">
        <f t="shared" si="6"/>
        <v>1</v>
      </c>
      <c r="H18">
        <f t="shared" si="4"/>
        <v>-66</v>
      </c>
      <c r="I18">
        <f t="shared" si="7"/>
        <v>4.125</v>
      </c>
    </row>
    <row r="21" ht="12.75">
      <c r="C21" t="s">
        <v>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Business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Geoffrey Heal</dc:creator>
  <cp:keywords/>
  <dc:description/>
  <cp:lastModifiedBy>Columbia Business School</cp:lastModifiedBy>
  <cp:lastPrinted>2000-08-16T19:33:52Z</cp:lastPrinted>
  <dcterms:created xsi:type="dcterms:W3CDTF">1999-10-16T23:50:59Z</dcterms:created>
  <dcterms:modified xsi:type="dcterms:W3CDTF">2001-10-12T19:30:24Z</dcterms:modified>
  <cp:category/>
  <cp:version/>
  <cp:contentType/>
  <cp:contentStatus/>
</cp:coreProperties>
</file>